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9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G288"/>
  <c r="F288"/>
  <c r="F287"/>
  <c r="F286"/>
  <c r="H285"/>
  <c r="E285" s="1"/>
  <c r="B285" s="1"/>
  <c r="G285"/>
  <c r="F285"/>
  <c r="H284"/>
  <c r="E284" s="1"/>
  <c r="B284" s="1"/>
  <c r="G284"/>
  <c r="F284"/>
  <c r="H283"/>
  <c r="G283"/>
  <c r="F283"/>
  <c r="E283"/>
  <c r="B283" s="1"/>
  <c r="F282"/>
  <c r="H281"/>
  <c r="E281" s="1"/>
  <c r="B281" s="1"/>
  <c r="G281"/>
  <c r="F281"/>
  <c r="H280"/>
  <c r="G280"/>
  <c r="F280"/>
  <c r="E280"/>
  <c r="B280" s="1"/>
  <c r="H279"/>
  <c r="G279"/>
  <c r="F279"/>
  <c r="F278"/>
  <c r="F277"/>
  <c r="F276"/>
  <c r="F275"/>
  <c r="L274"/>
  <c r="F274" s="1"/>
  <c r="H274"/>
  <c r="I273"/>
  <c r="H273"/>
  <c r="F273"/>
  <c r="E272"/>
  <c r="M271"/>
  <c r="L271"/>
  <c r="F271" s="1"/>
  <c r="B271" s="1"/>
  <c r="E271"/>
  <c r="M270"/>
  <c r="L270"/>
  <c r="E270"/>
  <c r="M269"/>
  <c r="L269"/>
  <c r="F269" s="1"/>
  <c r="B269" s="1"/>
  <c r="E269"/>
  <c r="M268"/>
  <c r="L268"/>
  <c r="E268"/>
  <c r="M267"/>
  <c r="L267"/>
  <c r="F267" s="1"/>
  <c r="B267" s="1"/>
  <c r="E267"/>
  <c r="M266"/>
  <c r="L266"/>
  <c r="E266"/>
  <c r="M265"/>
  <c r="L265"/>
  <c r="F265" s="1"/>
  <c r="B265" s="1"/>
  <c r="E265"/>
  <c r="M264"/>
  <c r="L264"/>
  <c r="E264"/>
  <c r="M263"/>
  <c r="L263"/>
  <c r="F263" s="1"/>
  <c r="B263" s="1"/>
  <c r="E263"/>
  <c r="M262"/>
  <c r="L262"/>
  <c r="E262"/>
  <c r="M261"/>
  <c r="L261"/>
  <c r="F261" s="1"/>
  <c r="B261" s="1"/>
  <c r="E261"/>
  <c r="M260"/>
  <c r="L260"/>
  <c r="E260"/>
  <c r="M259"/>
  <c r="L259"/>
  <c r="F259" s="1"/>
  <c r="B259" s="1"/>
  <c r="E259"/>
  <c r="M258"/>
  <c r="L258"/>
  <c r="E258"/>
  <c r="M257"/>
  <c r="L257"/>
  <c r="F257" s="1"/>
  <c r="B257" s="1"/>
  <c r="E257"/>
  <c r="M256"/>
  <c r="L256"/>
  <c r="E256"/>
  <c r="M255"/>
  <c r="L255"/>
  <c r="F255" s="1"/>
  <c r="B255" s="1"/>
  <c r="E255"/>
  <c r="M254"/>
  <c r="L254"/>
  <c r="E254"/>
  <c r="M253"/>
  <c r="L253"/>
  <c r="F253" s="1"/>
  <c r="B253" s="1"/>
  <c r="E253"/>
  <c r="M252"/>
  <c r="L252"/>
  <c r="E252"/>
  <c r="M251"/>
  <c r="L251"/>
  <c r="F251" s="1"/>
  <c r="B251" s="1"/>
  <c r="E251"/>
  <c r="M250"/>
  <c r="L250"/>
  <c r="E250"/>
  <c r="M249"/>
  <c r="L249"/>
  <c r="F249" s="1"/>
  <c r="B249" s="1"/>
  <c r="E249"/>
  <c r="M248"/>
  <c r="L248"/>
  <c r="E248"/>
  <c r="M247"/>
  <c r="L247"/>
  <c r="F247" s="1"/>
  <c r="B247" s="1"/>
  <c r="E247"/>
  <c r="M246"/>
  <c r="L246"/>
  <c r="E246"/>
  <c r="M245"/>
  <c r="L245"/>
  <c r="F245" s="1"/>
  <c r="B245" s="1"/>
  <c r="E245"/>
  <c r="M244"/>
  <c r="L244"/>
  <c r="E244"/>
  <c r="M243"/>
  <c r="L243"/>
  <c r="F243" s="1"/>
  <c r="B243" s="1"/>
  <c r="E243"/>
  <c r="M242"/>
  <c r="L242"/>
  <c r="E242"/>
  <c r="M241"/>
  <c r="L241"/>
  <c r="F241" s="1"/>
  <c r="B241" s="1"/>
  <c r="E241"/>
  <c r="M240"/>
  <c r="L240"/>
  <c r="E240"/>
  <c r="M239"/>
  <c r="L239"/>
  <c r="F239" s="1"/>
  <c r="B239" s="1"/>
  <c r="E239"/>
  <c r="M238"/>
  <c r="L238"/>
  <c r="E238"/>
  <c r="M237"/>
  <c r="L237"/>
  <c r="F237" s="1"/>
  <c r="B237" s="1"/>
  <c r="E237"/>
  <c r="M236"/>
  <c r="L236"/>
  <c r="E236"/>
  <c r="M235"/>
  <c r="L235"/>
  <c r="F235" s="1"/>
  <c r="B235" s="1"/>
  <c r="E235"/>
  <c r="M234"/>
  <c r="L234"/>
  <c r="E234"/>
  <c r="M233"/>
  <c r="L233"/>
  <c r="F233" s="1"/>
  <c r="B233" s="1"/>
  <c r="E233"/>
  <c r="M232"/>
  <c r="L232"/>
  <c r="E232"/>
  <c r="M231"/>
  <c r="L231"/>
  <c r="F231" s="1"/>
  <c r="B231" s="1"/>
  <c r="E231"/>
  <c r="M230"/>
  <c r="L230"/>
  <c r="E230"/>
  <c r="M229"/>
  <c r="L229"/>
  <c r="F229" s="1"/>
  <c r="B229" s="1"/>
  <c r="E229"/>
  <c r="M228"/>
  <c r="L228"/>
  <c r="E228"/>
  <c r="M227"/>
  <c r="L227"/>
  <c r="F227" s="1"/>
  <c r="B227" s="1"/>
  <c r="E227"/>
  <c r="M226"/>
  <c r="L226"/>
  <c r="E226"/>
  <c r="H225"/>
  <c r="G225"/>
  <c r="F225"/>
  <c r="M224"/>
  <c r="L224"/>
  <c r="E224"/>
  <c r="M223"/>
  <c r="L223"/>
  <c r="F223" s="1"/>
  <c r="B223" s="1"/>
  <c r="E223"/>
  <c r="M222"/>
  <c r="L222"/>
  <c r="E222"/>
  <c r="M221"/>
  <c r="L221"/>
  <c r="E221"/>
  <c r="M220"/>
  <c r="L220"/>
  <c r="E220"/>
  <c r="M219"/>
  <c r="L219"/>
  <c r="E219"/>
  <c r="M218"/>
  <c r="L218"/>
  <c r="E218"/>
  <c r="M217"/>
  <c r="L217"/>
  <c r="E217"/>
  <c r="M216"/>
  <c r="L216"/>
  <c r="E216"/>
  <c r="M215"/>
  <c r="L215"/>
  <c r="F215" s="1"/>
  <c r="B215" s="1"/>
  <c r="E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E158" s="1"/>
  <c r="B158" s="1"/>
  <c r="G158"/>
  <c r="F158"/>
  <c r="H157"/>
  <c r="E157" s="1"/>
  <c r="B157" s="1"/>
  <c r="G157"/>
  <c r="F157"/>
  <c r="H156"/>
  <c r="E156" s="1"/>
  <c r="B156" s="1"/>
  <c r="G156"/>
  <c r="F156"/>
  <c r="H155"/>
  <c r="E155" s="1"/>
  <c r="B155" s="1"/>
  <c r="G155"/>
  <c r="F155"/>
  <c r="H154"/>
  <c r="E154" s="1"/>
  <c r="B154" s="1"/>
  <c r="G154"/>
  <c r="F154"/>
  <c r="H153"/>
  <c r="E153" s="1"/>
  <c r="B153" s="1"/>
  <c r="G153"/>
  <c r="F153"/>
  <c r="H152"/>
  <c r="E152" s="1"/>
  <c r="B152" s="1"/>
  <c r="G152"/>
  <c r="F152"/>
  <c r="H151"/>
  <c r="E151" s="1"/>
  <c r="B151" s="1"/>
  <c r="G151"/>
  <c r="F151"/>
  <c r="H150"/>
  <c r="E150" s="1"/>
  <c r="B150" s="1"/>
  <c r="G150"/>
  <c r="F150"/>
  <c r="H149"/>
  <c r="E149" s="1"/>
  <c r="B149" s="1"/>
  <c r="G149"/>
  <c r="F149"/>
  <c r="H148"/>
  <c r="E148" s="1"/>
  <c r="B148" s="1"/>
  <c r="G148"/>
  <c r="F148"/>
  <c r="H147"/>
  <c r="E147" s="1"/>
  <c r="B147" s="1"/>
  <c r="G147"/>
  <c r="F147"/>
  <c r="H146"/>
  <c r="E146" s="1"/>
  <c r="B146" s="1"/>
  <c r="G146"/>
  <c r="F146"/>
  <c r="H145"/>
  <c r="E145" s="1"/>
  <c r="B145" s="1"/>
  <c r="G145"/>
  <c r="F145"/>
  <c r="H144"/>
  <c r="E144" s="1"/>
  <c r="B144" s="1"/>
  <c r="G144"/>
  <c r="F144"/>
  <c r="H143"/>
  <c r="E143" s="1"/>
  <c r="B143" s="1"/>
  <c r="G143"/>
  <c r="F143"/>
  <c r="F142"/>
  <c r="H141"/>
  <c r="G141"/>
  <c r="F141"/>
  <c r="E141"/>
  <c r="B141" s="1"/>
  <c r="H140"/>
  <c r="G140"/>
  <c r="F140"/>
  <c r="H139"/>
  <c r="E139" s="1"/>
  <c r="B139" s="1"/>
  <c r="G139"/>
  <c r="F139"/>
  <c r="H138"/>
  <c r="E138" s="1"/>
  <c r="B138" s="1"/>
  <c r="G138"/>
  <c r="F138"/>
  <c r="H137"/>
  <c r="G137"/>
  <c r="F137"/>
  <c r="E137"/>
  <c r="B137" s="1"/>
  <c r="H136"/>
  <c r="G136"/>
  <c r="F136"/>
  <c r="H135"/>
  <c r="E135" s="1"/>
  <c r="B135" s="1"/>
  <c r="G135"/>
  <c r="F135"/>
  <c r="H134"/>
  <c r="E134" s="1"/>
  <c r="B134" s="1"/>
  <c r="G134"/>
  <c r="F134"/>
  <c r="H133"/>
  <c r="G133"/>
  <c r="F133"/>
  <c r="E133"/>
  <c r="B133" s="1"/>
  <c r="H132"/>
  <c r="G132"/>
  <c r="F132"/>
  <c r="H131"/>
  <c r="E131" s="1"/>
  <c r="B131" s="1"/>
  <c r="G131"/>
  <c r="F131"/>
  <c r="H130"/>
  <c r="E130" s="1"/>
  <c r="B130" s="1"/>
  <c r="G130"/>
  <c r="F130"/>
  <c r="H129"/>
  <c r="G129"/>
  <c r="F129"/>
  <c r="E129"/>
  <c r="B129" s="1"/>
  <c r="H128"/>
  <c r="G128"/>
  <c r="F128"/>
  <c r="H127"/>
  <c r="E127" s="1"/>
  <c r="B127" s="1"/>
  <c r="G127"/>
  <c r="F127"/>
  <c r="H126"/>
  <c r="E126" s="1"/>
  <c r="B126" s="1"/>
  <c r="G126"/>
  <c r="F126"/>
  <c r="H125"/>
  <c r="G125"/>
  <c r="F125"/>
  <c r="E125"/>
  <c r="B125" s="1"/>
  <c r="H124"/>
  <c r="G124"/>
  <c r="F124"/>
  <c r="H123"/>
  <c r="E123" s="1"/>
  <c r="B123" s="1"/>
  <c r="G123"/>
  <c r="F123"/>
  <c r="H122"/>
  <c r="E122" s="1"/>
  <c r="B122" s="1"/>
  <c r="G122"/>
  <c r="F122"/>
  <c r="H121"/>
  <c r="G121"/>
  <c r="F121"/>
  <c r="E121"/>
  <c r="B121" s="1"/>
  <c r="H120"/>
  <c r="G120"/>
  <c r="F120"/>
  <c r="H119"/>
  <c r="E119" s="1"/>
  <c r="B119" s="1"/>
  <c r="G119"/>
  <c r="F119"/>
  <c r="H118"/>
  <c r="E118" s="1"/>
  <c r="B118" s="1"/>
  <c r="G118"/>
  <c r="F118"/>
  <c r="H117"/>
  <c r="G117"/>
  <c r="F117"/>
  <c r="E117"/>
  <c r="B117" s="1"/>
  <c r="H116"/>
  <c r="E116" s="1"/>
  <c r="B116" s="1"/>
  <c r="G116"/>
  <c r="F116"/>
  <c r="H115"/>
  <c r="G115"/>
  <c r="F115"/>
  <c r="E115"/>
  <c r="B115" s="1"/>
  <c r="H114"/>
  <c r="G114"/>
  <c r="F114"/>
  <c r="H113"/>
  <c r="E113" s="1"/>
  <c r="B113" s="1"/>
  <c r="G113"/>
  <c r="F113"/>
  <c r="H112"/>
  <c r="E112" s="1"/>
  <c r="B112" s="1"/>
  <c r="G112"/>
  <c r="F112"/>
  <c r="H111"/>
  <c r="G111"/>
  <c r="F111"/>
  <c r="E111"/>
  <c r="B111" s="1"/>
  <c r="H110"/>
  <c r="G110"/>
  <c r="F110"/>
  <c r="H109"/>
  <c r="E109" s="1"/>
  <c r="B109" s="1"/>
  <c r="G109"/>
  <c r="F109"/>
  <c r="H108"/>
  <c r="E108" s="1"/>
  <c r="B108" s="1"/>
  <c r="G108"/>
  <c r="F108"/>
  <c r="H107"/>
  <c r="G107"/>
  <c r="F107"/>
  <c r="E107"/>
  <c r="B107" s="1"/>
  <c r="H106"/>
  <c r="G106"/>
  <c r="F106"/>
  <c r="H105"/>
  <c r="E105" s="1"/>
  <c r="B105" s="1"/>
  <c r="G105"/>
  <c r="F105"/>
  <c r="H104"/>
  <c r="E104" s="1"/>
  <c r="B104" s="1"/>
  <c r="G104"/>
  <c r="F104"/>
  <c r="H103"/>
  <c r="G103"/>
  <c r="F103"/>
  <c r="E103"/>
  <c r="B103" s="1"/>
  <c r="H102"/>
  <c r="G102"/>
  <c r="F102"/>
  <c r="H101"/>
  <c r="E101" s="1"/>
  <c r="B101" s="1"/>
  <c r="G101"/>
  <c r="F101"/>
  <c r="H100"/>
  <c r="E100" s="1"/>
  <c r="B100" s="1"/>
  <c r="G100"/>
  <c r="F100"/>
  <c r="H99"/>
  <c r="G99"/>
  <c r="F99"/>
  <c r="E99"/>
  <c r="B99" s="1"/>
  <c r="H98"/>
  <c r="G98"/>
  <c r="F98"/>
  <c r="H97"/>
  <c r="E97" s="1"/>
  <c r="B97" s="1"/>
  <c r="G97"/>
  <c r="F97"/>
  <c r="H96"/>
  <c r="E96" s="1"/>
  <c r="B96" s="1"/>
  <c r="G96"/>
  <c r="F96"/>
  <c r="H95"/>
  <c r="G95"/>
  <c r="F95"/>
  <c r="E95"/>
  <c r="B95" s="1"/>
  <c r="H94"/>
  <c r="G94"/>
  <c r="F94"/>
  <c r="H93"/>
  <c r="E93" s="1"/>
  <c r="B93" s="1"/>
  <c r="G93"/>
  <c r="F93"/>
  <c r="H92"/>
  <c r="E92" s="1"/>
  <c r="B92" s="1"/>
  <c r="G92"/>
  <c r="F92"/>
  <c r="H91"/>
  <c r="G91"/>
  <c r="F91"/>
  <c r="E91"/>
  <c r="B91" s="1"/>
  <c r="H90"/>
  <c r="G90"/>
  <c r="F90"/>
  <c r="H89"/>
  <c r="E89" s="1"/>
  <c r="B89" s="1"/>
  <c r="G89"/>
  <c r="F89"/>
  <c r="H88"/>
  <c r="G88"/>
  <c r="F88"/>
  <c r="E88"/>
  <c r="B88" s="1"/>
  <c r="H87"/>
  <c r="G87"/>
  <c r="F87"/>
  <c r="H86"/>
  <c r="E86" s="1"/>
  <c r="B86" s="1"/>
  <c r="G86"/>
  <c r="F86"/>
  <c r="H85"/>
  <c r="E85" s="1"/>
  <c r="B85" s="1"/>
  <c r="G85"/>
  <c r="F85"/>
  <c r="H84"/>
  <c r="G84"/>
  <c r="F84"/>
  <c r="E84"/>
  <c r="B84" s="1"/>
  <c r="H83"/>
  <c r="G83"/>
  <c r="F83"/>
  <c r="H82"/>
  <c r="E82" s="1"/>
  <c r="B82" s="1"/>
  <c r="G82"/>
  <c r="F82"/>
  <c r="H81"/>
  <c r="E81" s="1"/>
  <c r="B81" s="1"/>
  <c r="G81"/>
  <c r="F81"/>
  <c r="H80"/>
  <c r="G80"/>
  <c r="F80"/>
  <c r="E80"/>
  <c r="B80" s="1"/>
  <c r="H79"/>
  <c r="G79"/>
  <c r="F79"/>
  <c r="H78"/>
  <c r="E78" s="1"/>
  <c r="B78" s="1"/>
  <c r="G78"/>
  <c r="F78"/>
  <c r="H77"/>
  <c r="E77" s="1"/>
  <c r="B77" s="1"/>
  <c r="G77"/>
  <c r="F77"/>
  <c r="H76"/>
  <c r="G76"/>
  <c r="F76"/>
  <c r="E76"/>
  <c r="B76" s="1"/>
  <c r="H75"/>
  <c r="G75"/>
  <c r="F75"/>
  <c r="H74"/>
  <c r="E74" s="1"/>
  <c r="B74" s="1"/>
  <c r="G74"/>
  <c r="F74"/>
  <c r="H73"/>
  <c r="E73" s="1"/>
  <c r="B73" s="1"/>
  <c r="G73"/>
  <c r="F73"/>
  <c r="H72"/>
  <c r="G72"/>
  <c r="F72"/>
  <c r="E72"/>
  <c r="B72" s="1"/>
  <c r="H71"/>
  <c r="G71"/>
  <c r="F71"/>
  <c r="H70"/>
  <c r="E70" s="1"/>
  <c r="B70" s="1"/>
  <c r="G70"/>
  <c r="F70"/>
  <c r="H69"/>
  <c r="G69"/>
  <c r="F69"/>
  <c r="H68"/>
  <c r="G68"/>
  <c r="F68"/>
  <c r="E68"/>
  <c r="B68" s="1"/>
  <c r="H67"/>
  <c r="G67"/>
  <c r="F67"/>
  <c r="H66"/>
  <c r="E66" s="1"/>
  <c r="B66" s="1"/>
  <c r="G66"/>
  <c r="F66"/>
  <c r="H65"/>
  <c r="E65" s="1"/>
  <c r="B65" s="1"/>
  <c r="G65"/>
  <c r="F65"/>
  <c r="H64"/>
  <c r="G64"/>
  <c r="F64"/>
  <c r="E64"/>
  <c r="B64" s="1"/>
  <c r="H63"/>
  <c r="G63"/>
  <c r="F63"/>
  <c r="H62"/>
  <c r="E62" s="1"/>
  <c r="B62" s="1"/>
  <c r="G62"/>
  <c r="F62"/>
  <c r="H61"/>
  <c r="E61" s="1"/>
  <c r="B61" s="1"/>
  <c r="G61"/>
  <c r="F61"/>
  <c r="H60"/>
  <c r="G60"/>
  <c r="F60"/>
  <c r="E60"/>
  <c r="B60" s="1"/>
  <c r="H59"/>
  <c r="G59"/>
  <c r="F59"/>
  <c r="H58"/>
  <c r="G58"/>
  <c r="F58"/>
  <c r="H57"/>
  <c r="G57"/>
  <c r="F57"/>
  <c r="H56"/>
  <c r="G56"/>
  <c r="F56"/>
  <c r="E56"/>
  <c r="B56" s="1"/>
  <c r="H55"/>
  <c r="G55"/>
  <c r="F55"/>
  <c r="H54"/>
  <c r="E54" s="1"/>
  <c r="B54" s="1"/>
  <c r="G54"/>
  <c r="F54"/>
  <c r="H53"/>
  <c r="E53" s="1"/>
  <c r="B53" s="1"/>
  <c r="G53"/>
  <c r="F53"/>
  <c r="H52"/>
  <c r="G52"/>
  <c r="F52"/>
  <c r="E52"/>
  <c r="B52" s="1"/>
  <c r="H51"/>
  <c r="G51"/>
  <c r="F51"/>
  <c r="H50"/>
  <c r="E50" s="1"/>
  <c r="B50" s="1"/>
  <c r="G50"/>
  <c r="F50"/>
  <c r="H49"/>
  <c r="E49" s="1"/>
  <c r="B49" s="1"/>
  <c r="G49"/>
  <c r="F49"/>
  <c r="H48"/>
  <c r="G48"/>
  <c r="F48"/>
  <c r="E48"/>
  <c r="B48" s="1"/>
  <c r="H47"/>
  <c r="G47"/>
  <c r="F47"/>
  <c r="H46"/>
  <c r="E46" s="1"/>
  <c r="B46" s="1"/>
  <c r="G46"/>
  <c r="F46"/>
  <c r="H45"/>
  <c r="G45"/>
  <c r="F45"/>
  <c r="H44"/>
  <c r="E44" s="1"/>
  <c r="B44" s="1"/>
  <c r="G44"/>
  <c r="F44"/>
  <c r="H43"/>
  <c r="G43"/>
  <c r="F43"/>
  <c r="H42"/>
  <c r="G42"/>
  <c r="F42"/>
  <c r="H41"/>
  <c r="E41" s="1"/>
  <c r="B41" s="1"/>
  <c r="G41"/>
  <c r="F41"/>
  <c r="H40"/>
  <c r="E40" s="1"/>
  <c r="B40" s="1"/>
  <c r="G40"/>
  <c r="F40"/>
  <c r="H39"/>
  <c r="G39"/>
  <c r="F39"/>
  <c r="H38"/>
  <c r="E38" s="1"/>
  <c r="B38" s="1"/>
  <c r="G38"/>
  <c r="F38"/>
  <c r="H37"/>
  <c r="G37"/>
  <c r="F37"/>
  <c r="H36"/>
  <c r="G36"/>
  <c r="F36"/>
  <c r="E36"/>
  <c r="B36" s="1"/>
  <c r="H35"/>
  <c r="G35"/>
  <c r="F35"/>
  <c r="H34"/>
  <c r="G34"/>
  <c r="F34"/>
  <c r="H33"/>
  <c r="G33"/>
  <c r="F33"/>
  <c r="H32"/>
  <c r="E32" s="1"/>
  <c r="B32" s="1"/>
  <c r="G32"/>
  <c r="F32"/>
  <c r="H31"/>
  <c r="E31" s="1"/>
  <c r="B31" s="1"/>
  <c r="G31"/>
  <c r="F31"/>
  <c r="H30"/>
  <c r="G30"/>
  <c r="F30"/>
  <c r="E30"/>
  <c r="B30" s="1"/>
  <c r="H29"/>
  <c r="G29"/>
  <c r="F29"/>
  <c r="H28"/>
  <c r="E28" s="1"/>
  <c r="B28" s="1"/>
  <c r="G28"/>
  <c r="F28"/>
  <c r="H27"/>
  <c r="E27" s="1"/>
  <c r="B27" s="1"/>
  <c r="G27"/>
  <c r="F27"/>
  <c r="H26"/>
  <c r="G26"/>
  <c r="F26"/>
  <c r="E26"/>
  <c r="B26" s="1"/>
  <c r="H25"/>
  <c r="G25"/>
  <c r="F25"/>
  <c r="H24"/>
  <c r="E24" s="1"/>
  <c r="B24" s="1"/>
  <c r="G24"/>
  <c r="F24"/>
  <c r="H23"/>
  <c r="E23" s="1"/>
  <c r="B23" s="1"/>
  <c r="G23"/>
  <c r="F23"/>
  <c r="H22"/>
  <c r="E22" s="1"/>
  <c r="B22" s="1"/>
  <c r="G22"/>
  <c r="F22"/>
  <c r="H21"/>
  <c r="G21"/>
  <c r="F21"/>
  <c r="F20"/>
  <c r="F4"/>
  <c r="O3"/>
  <c r="G274" s="1"/>
  <c r="E274" s="1"/>
  <c r="B274" s="1"/>
  <c r="I3"/>
  <c r="L212" s="1"/>
  <c r="H3"/>
  <c r="G3"/>
  <c r="D101" i="8"/>
  <c r="D95"/>
  <c r="D90"/>
  <c r="D85"/>
  <c r="D80"/>
  <c r="D75"/>
  <c r="D70"/>
  <c r="D65"/>
  <c r="D60"/>
  <c r="D55"/>
  <c r="D50"/>
  <c r="D49"/>
  <c r="D44"/>
  <c r="D43"/>
  <c r="D36"/>
  <c r="D26"/>
  <c r="D18"/>
  <c r="C1493" i="1" s="1"/>
  <c r="H1493" s="1"/>
  <c r="D8" i="8"/>
  <c r="E44" i="7"/>
  <c r="D44"/>
  <c r="E39"/>
  <c r="D39"/>
  <c r="E38"/>
  <c r="D38"/>
  <c r="E30"/>
  <c r="D30"/>
  <c r="E23"/>
  <c r="D23"/>
  <c r="E22"/>
  <c r="D22"/>
  <c r="E7"/>
  <c r="D7"/>
  <c r="E6"/>
  <c r="D6"/>
  <c r="E5"/>
  <c r="D5"/>
  <c r="G297" i="9" s="1"/>
  <c r="E297" s="1"/>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E141"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F246" s="1"/>
  <c r="E245"/>
  <c r="F244"/>
  <c r="F243"/>
  <c r="E242"/>
  <c r="D242"/>
  <c r="F242" s="1"/>
  <c r="F241"/>
  <c r="F240"/>
  <c r="E239"/>
  <c r="D239"/>
  <c r="F239" s="1"/>
  <c r="E238"/>
  <c r="D238"/>
  <c r="F238" s="1"/>
  <c r="E237"/>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D191"/>
  <c r="F191" s="1"/>
  <c r="D190"/>
  <c r="G291" i="9" s="1"/>
  <c r="F189" i="5"/>
  <c r="F188"/>
  <c r="F187"/>
  <c r="F186"/>
  <c r="F185"/>
  <c r="F184"/>
  <c r="F183"/>
  <c r="F182"/>
  <c r="F181"/>
  <c r="E180"/>
  <c r="D180"/>
  <c r="F180" s="1"/>
  <c r="F179"/>
  <c r="F178"/>
  <c r="E177"/>
  <c r="H289" i="9" s="1"/>
  <c r="D177" i="5"/>
  <c r="G289" i="9" s="1"/>
  <c r="D176" i="5"/>
  <c r="F176" s="1"/>
  <c r="F173"/>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D146"/>
  <c r="F146" s="1"/>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D78"/>
  <c r="F78" s="1"/>
  <c r="F77"/>
  <c r="F76"/>
  <c r="F75"/>
  <c r="F74"/>
  <c r="F73"/>
  <c r="F72"/>
  <c r="F71"/>
  <c r="E70"/>
  <c r="D70"/>
  <c r="D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E528" s="1"/>
  <c r="D594"/>
  <c r="F594" s="1"/>
  <c r="D593"/>
  <c r="F593" s="1"/>
  <c r="F592"/>
  <c r="F591"/>
  <c r="E590"/>
  <c r="D590"/>
  <c r="F590" s="1"/>
  <c r="F589"/>
  <c r="F588"/>
  <c r="E587"/>
  <c r="D587"/>
  <c r="F587" s="1"/>
  <c r="F586"/>
  <c r="E585"/>
  <c r="D585"/>
  <c r="F585" s="1"/>
  <c r="F584"/>
  <c r="F583"/>
  <c r="F582"/>
  <c r="E581"/>
  <c r="D581"/>
  <c r="F581" s="1"/>
  <c r="E580"/>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D529"/>
  <c r="F529" s="1"/>
  <c r="D528"/>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F460" s="1"/>
  <c r="E459"/>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20" s="1"/>
  <c r="E635" s="1"/>
  <c r="E418"/>
  <c r="D418"/>
  <c r="F418" s="1"/>
  <c r="E417"/>
  <c r="D417"/>
  <c r="E416"/>
  <c r="E643" s="1"/>
  <c r="D416"/>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2"/>
  <c r="F361"/>
  <c r="F360"/>
  <c r="F359"/>
  <c r="F358"/>
  <c r="F357"/>
  <c r="E356"/>
  <c r="D356"/>
  <c r="F356" s="1"/>
  <c r="F355"/>
  <c r="F354"/>
  <c r="F353"/>
  <c r="E352"/>
  <c r="E351" s="1"/>
  <c r="D352"/>
  <c r="F352" s="1"/>
  <c r="D35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D311"/>
  <c r="F311" s="1"/>
  <c r="F310"/>
  <c r="F309"/>
  <c r="F308"/>
  <c r="F307"/>
  <c r="F306"/>
  <c r="F305"/>
  <c r="E304"/>
  <c r="D304"/>
  <c r="F304" s="1"/>
  <c r="F303"/>
  <c r="F302"/>
  <c r="F301"/>
  <c r="E300"/>
  <c r="E299" s="1"/>
  <c r="E298" s="1"/>
  <c r="D300"/>
  <c r="F300" s="1"/>
  <c r="D299"/>
  <c r="D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E263"/>
  <c r="D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F223"/>
  <c r="F222"/>
  <c r="F221"/>
  <c r="F220"/>
  <c r="E219"/>
  <c r="D219"/>
  <c r="F219" s="1"/>
  <c r="F218"/>
  <c r="F217"/>
  <c r="E216"/>
  <c r="E215" s="1"/>
  <c r="D216"/>
  <c r="F216" s="1"/>
  <c r="F214"/>
  <c r="F213"/>
  <c r="F212"/>
  <c r="F211"/>
  <c r="E210"/>
  <c r="D210"/>
  <c r="F210" s="1"/>
  <c r="F209"/>
  <c r="F208"/>
  <c r="F207"/>
  <c r="F206"/>
  <c r="F205"/>
  <c r="F204"/>
  <c r="F203"/>
  <c r="E202"/>
  <c r="D202"/>
  <c r="F202" s="1"/>
  <c r="F201"/>
  <c r="F200"/>
  <c r="F199"/>
  <c r="F198"/>
  <c r="E197"/>
  <c r="D197"/>
  <c r="F197" s="1"/>
  <c r="E196"/>
  <c r="F195"/>
  <c r="F194"/>
  <c r="F193"/>
  <c r="F192"/>
  <c r="F191"/>
  <c r="F190"/>
  <c r="F189"/>
  <c r="E188"/>
  <c r="D188"/>
  <c r="F188" s="1"/>
  <c r="F187"/>
  <c r="F186"/>
  <c r="F185"/>
  <c r="F184"/>
  <c r="F183"/>
  <c r="F182"/>
  <c r="F181"/>
  <c r="F180"/>
  <c r="F179"/>
  <c r="F178"/>
  <c r="E177"/>
  <c r="D177"/>
  <c r="F176"/>
  <c r="F175"/>
  <c r="F174"/>
  <c r="F173"/>
  <c r="F172"/>
  <c r="F171"/>
  <c r="F170"/>
  <c r="E169"/>
  <c r="D169"/>
  <c r="F169" s="1"/>
  <c r="F168"/>
  <c r="F167"/>
  <c r="F166"/>
  <c r="F165"/>
  <c r="E164"/>
  <c r="D164"/>
  <c r="F162"/>
  <c r="F161"/>
  <c r="F160"/>
  <c r="E159"/>
  <c r="E152" s="1"/>
  <c r="D148" i="1" s="1"/>
  <c r="D159" i="4"/>
  <c r="F158"/>
  <c r="F157"/>
  <c r="F156"/>
  <c r="F155"/>
  <c r="F154"/>
  <c r="E153"/>
  <c r="D153"/>
  <c r="F153" s="1"/>
  <c r="D152"/>
  <c r="F150"/>
  <c r="F149"/>
  <c r="F148"/>
  <c r="F147"/>
  <c r="F146"/>
  <c r="F145"/>
  <c r="F144"/>
  <c r="F143"/>
  <c r="F142"/>
  <c r="F141"/>
  <c r="E140"/>
  <c r="D140"/>
  <c r="F140" s="1"/>
  <c r="E139"/>
  <c r="D139"/>
  <c r="F139" s="1"/>
  <c r="F138"/>
  <c r="F137"/>
  <c r="F136"/>
  <c r="F135"/>
  <c r="E134"/>
  <c r="D134"/>
  <c r="F134" s="1"/>
  <c r="E133"/>
  <c r="D133"/>
  <c r="F133" s="1"/>
  <c r="F132"/>
  <c r="F131"/>
  <c r="F130"/>
  <c r="F129"/>
  <c r="E128"/>
  <c r="D128"/>
  <c r="F128" s="1"/>
  <c r="F127"/>
  <c r="F126"/>
  <c r="E125"/>
  <c r="D125"/>
  <c r="F125" s="1"/>
  <c r="E124"/>
  <c r="D124"/>
  <c r="F124" s="1"/>
  <c r="F123"/>
  <c r="F122"/>
  <c r="F121"/>
  <c r="E120"/>
  <c r="E106" s="1"/>
  <c r="D102" i="1" s="1"/>
  <c r="D120" i="4"/>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E82" s="1"/>
  <c r="D83"/>
  <c r="D82"/>
  <c r="F82" s="1"/>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50" s="1"/>
  <c r="F49"/>
  <c r="F48"/>
  <c r="F47"/>
  <c r="F46"/>
  <c r="E45"/>
  <c r="D45"/>
  <c r="F45" s="1"/>
  <c r="E44"/>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c r="I36" i="3"/>
  <c r="G36"/>
  <c r="B36"/>
  <c r="I35"/>
  <c r="G35"/>
  <c r="B35"/>
  <c r="G34"/>
  <c r="B34"/>
  <c r="I33"/>
  <c r="G33"/>
  <c r="B33"/>
  <c r="I32"/>
  <c r="H32"/>
  <c r="G32"/>
  <c r="B32"/>
  <c r="I31"/>
  <c r="H31"/>
  <c r="G31"/>
  <c r="B31"/>
  <c r="I30"/>
  <c r="H30"/>
  <c r="G30"/>
  <c r="B30"/>
  <c r="I29"/>
  <c r="H29"/>
  <c r="G29"/>
  <c r="B29"/>
  <c r="I28"/>
  <c r="G28"/>
  <c r="B28"/>
  <c r="I27"/>
  <c r="H27"/>
  <c r="G27"/>
  <c r="B27"/>
  <c r="I26"/>
  <c r="H26"/>
  <c r="G26"/>
  <c r="B26"/>
  <c r="I25"/>
  <c r="H25"/>
  <c r="G25"/>
  <c r="B25"/>
  <c r="I24"/>
  <c r="H24"/>
  <c r="G24"/>
  <c r="B24"/>
  <c r="I23"/>
  <c r="G23"/>
  <c r="B23"/>
  <c r="H22"/>
  <c r="G22"/>
  <c r="B22"/>
  <c r="G21"/>
  <c r="B21"/>
  <c r="I20"/>
  <c r="H20"/>
  <c r="G20"/>
  <c r="B20"/>
  <c r="G19"/>
  <c r="B19"/>
  <c r="G18"/>
  <c r="B18"/>
  <c r="G17"/>
  <c r="B17"/>
  <c r="G16"/>
  <c r="B16"/>
  <c r="H10" a="1"/>
  <c r="H10" s="1"/>
  <c r="L3" i="9" s="1"/>
  <c r="C1580" i="1"/>
  <c r="G1580" s="1"/>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G1531"/>
  <c r="C1531"/>
  <c r="H1531" s="1"/>
  <c r="C1530"/>
  <c r="G1530" s="1"/>
  <c r="C1529"/>
  <c r="H1529" s="1"/>
  <c r="C1528"/>
  <c r="G1528" s="1"/>
  <c r="G1527"/>
  <c r="C1527"/>
  <c r="H1527" s="1"/>
  <c r="C1526"/>
  <c r="G1526" s="1"/>
  <c r="C1525"/>
  <c r="H1525" s="1"/>
  <c r="C1524"/>
  <c r="G1524" s="1"/>
  <c r="G1523"/>
  <c r="C1523"/>
  <c r="H1523" s="1"/>
  <c r="C1522"/>
  <c r="G1522" s="1"/>
  <c r="C1521"/>
  <c r="H1521" s="1"/>
  <c r="C1520"/>
  <c r="G1520" s="1"/>
  <c r="G1519"/>
  <c r="C1519"/>
  <c r="H1519" s="1"/>
  <c r="C1518"/>
  <c r="G1518"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1"/>
  <c r="H1501" s="1"/>
  <c r="C1500"/>
  <c r="G1500" s="1"/>
  <c r="C1498"/>
  <c r="G1498" s="1"/>
  <c r="C1497"/>
  <c r="H1497" s="1"/>
  <c r="C1496"/>
  <c r="G1496" s="1"/>
  <c r="C1495"/>
  <c r="H1495" s="1"/>
  <c r="C1494"/>
  <c r="G1494" s="1"/>
  <c r="C1492"/>
  <c r="G1492" s="1"/>
  <c r="C1491"/>
  <c r="H1491" s="1"/>
  <c r="C1490"/>
  <c r="G1490" s="1"/>
  <c r="C1489"/>
  <c r="H1489" s="1"/>
  <c r="C1488"/>
  <c r="G1488" s="1"/>
  <c r="C1487"/>
  <c r="H1487" s="1"/>
  <c r="C1486"/>
  <c r="G1486" s="1"/>
  <c r="C1485"/>
  <c r="H1485" s="1"/>
  <c r="C1484"/>
  <c r="G1484" s="1"/>
  <c r="C1483"/>
  <c r="H1483" s="1"/>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C1445"/>
  <c r="D1444"/>
  <c r="C1444"/>
  <c r="G1444" s="1"/>
  <c r="D1443"/>
  <c r="J1443" s="1"/>
  <c r="C1443"/>
  <c r="D1442"/>
  <c r="C1442"/>
  <c r="G1442" s="1"/>
  <c r="D1441"/>
  <c r="J1441" s="1"/>
  <c r="C1441"/>
  <c r="D1440"/>
  <c r="C1440"/>
  <c r="G1440" s="1"/>
  <c r="D1439"/>
  <c r="J1439" s="1"/>
  <c r="C1439"/>
  <c r="D1438"/>
  <c r="H1438" s="1"/>
  <c r="C1438"/>
  <c r="D1437"/>
  <c r="C1437"/>
  <c r="G1437" s="1"/>
  <c r="D1436"/>
  <c r="C1436"/>
  <c r="D1435"/>
  <c r="D1434"/>
  <c r="C1434"/>
  <c r="G1434" s="1"/>
  <c r="D1433"/>
  <c r="C1433"/>
  <c r="D1432"/>
  <c r="C1432"/>
  <c r="D1431"/>
  <c r="H1431" s="1"/>
  <c r="C1431"/>
  <c r="D1430"/>
  <c r="C1430"/>
  <c r="G1430" s="1"/>
  <c r="D1429"/>
  <c r="C1429"/>
  <c r="D1428"/>
  <c r="C1428"/>
  <c r="D1427"/>
  <c r="H1427" s="1"/>
  <c r="C1427"/>
  <c r="D1426"/>
  <c r="C1426"/>
  <c r="G1426" s="1"/>
  <c r="D1425"/>
  <c r="C1425"/>
  <c r="D1424"/>
  <c r="C1424"/>
  <c r="D1423"/>
  <c r="H1423" s="1"/>
  <c r="C1423"/>
  <c r="D1422"/>
  <c r="C1422"/>
  <c r="G1422" s="1"/>
  <c r="D1421"/>
  <c r="C1421"/>
  <c r="D1420"/>
  <c r="C1420"/>
  <c r="D1419"/>
  <c r="H1419" s="1"/>
  <c r="C1419"/>
  <c r="D1418"/>
  <c r="C1418"/>
  <c r="G1418" s="1"/>
  <c r="D1417"/>
  <c r="C1417"/>
  <c r="D1416"/>
  <c r="C1416"/>
  <c r="D1415"/>
  <c r="H1415" s="1"/>
  <c r="C1415"/>
  <c r="D1414"/>
  <c r="C1414"/>
  <c r="G1414" s="1"/>
  <c r="D1413"/>
  <c r="C1413"/>
  <c r="D1412"/>
  <c r="C1412"/>
  <c r="D1411"/>
  <c r="H1411" s="1"/>
  <c r="C1411"/>
  <c r="D1410"/>
  <c r="C1410"/>
  <c r="G1410" s="1"/>
  <c r="D1409"/>
  <c r="C1409"/>
  <c r="D1408"/>
  <c r="C1408"/>
  <c r="D1407"/>
  <c r="H1407" s="1"/>
  <c r="C1407"/>
  <c r="D1406"/>
  <c r="C1406"/>
  <c r="G1406" s="1"/>
  <c r="D1405"/>
  <c r="C1405"/>
  <c r="D1404"/>
  <c r="C1404"/>
  <c r="D1403"/>
  <c r="H1403" s="1"/>
  <c r="C1403"/>
  <c r="D1402"/>
  <c r="C1402"/>
  <c r="G1402" s="1"/>
  <c r="D1401"/>
  <c r="C1401"/>
  <c r="D1400"/>
  <c r="C1400"/>
  <c r="D1399"/>
  <c r="H1399" s="1"/>
  <c r="C1399"/>
  <c r="D1398"/>
  <c r="C1398"/>
  <c r="G1398" s="1"/>
  <c r="D1397"/>
  <c r="C1397"/>
  <c r="D1396"/>
  <c r="C1396"/>
  <c r="D1395"/>
  <c r="H1395" s="1"/>
  <c r="C1395"/>
  <c r="D1394"/>
  <c r="C1394"/>
  <c r="G1394" s="1"/>
  <c r="D1393"/>
  <c r="C1393"/>
  <c r="D1392"/>
  <c r="C1392"/>
  <c r="D1391"/>
  <c r="H1391" s="1"/>
  <c r="C1391"/>
  <c r="D1390"/>
  <c r="C1390"/>
  <c r="G1390" s="1"/>
  <c r="D1389"/>
  <c r="C1389"/>
  <c r="D1388"/>
  <c r="C1388"/>
  <c r="D1387"/>
  <c r="H1387" s="1"/>
  <c r="C1387"/>
  <c r="D1386"/>
  <c r="C1386"/>
  <c r="G1386" s="1"/>
  <c r="D1385"/>
  <c r="C1385"/>
  <c r="D1384"/>
  <c r="C1384"/>
  <c r="D1383"/>
  <c r="H1383" s="1"/>
  <c r="C1383"/>
  <c r="D1382"/>
  <c r="C1382"/>
  <c r="G1382" s="1"/>
  <c r="D1381"/>
  <c r="C1381"/>
  <c r="D1380"/>
  <c r="C1380"/>
  <c r="D1379"/>
  <c r="H1379" s="1"/>
  <c r="C1379"/>
  <c r="D1378"/>
  <c r="C1378"/>
  <c r="G1378" s="1"/>
  <c r="D1377"/>
  <c r="C1377"/>
  <c r="D1376"/>
  <c r="C1376"/>
  <c r="D1375"/>
  <c r="H1375" s="1"/>
  <c r="C1375"/>
  <c r="D1374"/>
  <c r="C1374"/>
  <c r="G1374" s="1"/>
  <c r="D1373"/>
  <c r="C1373"/>
  <c r="D1372"/>
  <c r="C1372"/>
  <c r="D1371"/>
  <c r="H1371" s="1"/>
  <c r="C1371"/>
  <c r="D1370"/>
  <c r="C1370"/>
  <c r="G1370" s="1"/>
  <c r="D1369"/>
  <c r="C1369"/>
  <c r="D1368"/>
  <c r="C1368"/>
  <c r="D1367"/>
  <c r="H1367" s="1"/>
  <c r="C1367"/>
  <c r="D1366"/>
  <c r="C1366"/>
  <c r="G1366" s="1"/>
  <c r="D1365"/>
  <c r="C1365"/>
  <c r="D1364"/>
  <c r="C1364"/>
  <c r="D1363"/>
  <c r="H1363" s="1"/>
  <c r="C1363"/>
  <c r="D1362"/>
  <c r="C1362"/>
  <c r="G1362" s="1"/>
  <c r="D1361"/>
  <c r="C1361"/>
  <c r="D1360"/>
  <c r="C1360"/>
  <c r="D1359"/>
  <c r="H1359" s="1"/>
  <c r="C1359"/>
  <c r="D1358"/>
  <c r="C1358"/>
  <c r="G1358" s="1"/>
  <c r="D1357"/>
  <c r="C1357"/>
  <c r="D1356"/>
  <c r="C1356"/>
  <c r="D1355"/>
  <c r="H1355" s="1"/>
  <c r="C1355"/>
  <c r="D1354"/>
  <c r="C1354"/>
  <c r="G1354" s="1"/>
  <c r="D1353"/>
  <c r="C1353"/>
  <c r="D1352"/>
  <c r="C1352"/>
  <c r="D1351"/>
  <c r="H1351" s="1"/>
  <c r="C1351"/>
  <c r="D1350"/>
  <c r="C1350"/>
  <c r="G1350" s="1"/>
  <c r="D1349"/>
  <c r="C1349"/>
  <c r="D1348"/>
  <c r="C1348"/>
  <c r="D1347"/>
  <c r="H1347" s="1"/>
  <c r="C1347"/>
  <c r="D1346"/>
  <c r="C1346"/>
  <c r="G1346" s="1"/>
  <c r="D1345"/>
  <c r="C1345"/>
  <c r="D1344"/>
  <c r="C1344"/>
  <c r="D1343"/>
  <c r="H1343" s="1"/>
  <c r="C1343"/>
  <c r="D1342"/>
  <c r="C1342"/>
  <c r="G1342" s="1"/>
  <c r="D1341"/>
  <c r="C1341"/>
  <c r="D1340"/>
  <c r="C1340"/>
  <c r="D1339"/>
  <c r="H1339" s="1"/>
  <c r="C1339"/>
  <c r="D1338"/>
  <c r="C1338"/>
  <c r="G1338" s="1"/>
  <c r="D1337"/>
  <c r="C1337"/>
  <c r="D1336"/>
  <c r="C1336"/>
  <c r="D1335"/>
  <c r="H1335" s="1"/>
  <c r="C1335"/>
  <c r="D1334"/>
  <c r="C1334"/>
  <c r="G1334" s="1"/>
  <c r="D1333"/>
  <c r="C1333"/>
  <c r="D1332"/>
  <c r="C1332"/>
  <c r="D1331"/>
  <c r="H1331" s="1"/>
  <c r="C1331"/>
  <c r="D1330"/>
  <c r="C1330"/>
  <c r="G1330" s="1"/>
  <c r="D1329"/>
  <c r="C1329"/>
  <c r="D1328"/>
  <c r="C1328"/>
  <c r="D1327"/>
  <c r="H1327" s="1"/>
  <c r="C1327"/>
  <c r="D1326"/>
  <c r="C1326"/>
  <c r="G1326" s="1"/>
  <c r="D1325"/>
  <c r="C1325"/>
  <c r="D1324"/>
  <c r="C1324"/>
  <c r="D1323"/>
  <c r="H1323" s="1"/>
  <c r="C1323"/>
  <c r="D1322"/>
  <c r="C1322"/>
  <c r="G1322" s="1"/>
  <c r="D1321"/>
  <c r="C1321"/>
  <c r="D1320"/>
  <c r="C1320"/>
  <c r="D1319"/>
  <c r="H1319" s="1"/>
  <c r="C1319"/>
  <c r="D1318"/>
  <c r="C1318"/>
  <c r="G1318" s="1"/>
  <c r="D1317"/>
  <c r="C1317"/>
  <c r="D1316"/>
  <c r="C1316"/>
  <c r="D1315"/>
  <c r="H1315" s="1"/>
  <c r="C1315"/>
  <c r="D1314"/>
  <c r="C1314"/>
  <c r="G1314" s="1"/>
  <c r="D1313"/>
  <c r="C1313"/>
  <c r="D1312"/>
  <c r="C1312"/>
  <c r="D1311"/>
  <c r="H1311" s="1"/>
  <c r="C1311"/>
  <c r="D1310"/>
  <c r="C1310"/>
  <c r="G1310" s="1"/>
  <c r="D1309"/>
  <c r="C1309"/>
  <c r="D1308"/>
  <c r="C1308"/>
  <c r="D1307"/>
  <c r="H1307" s="1"/>
  <c r="C1307"/>
  <c r="D1306"/>
  <c r="C1306"/>
  <c r="G1306" s="1"/>
  <c r="D1305"/>
  <c r="C1305"/>
  <c r="D1304"/>
  <c r="C1304"/>
  <c r="D1303"/>
  <c r="H1303" s="1"/>
  <c r="C1303"/>
  <c r="D1302"/>
  <c r="C1302"/>
  <c r="G1302" s="1"/>
  <c r="D1301"/>
  <c r="C1301"/>
  <c r="D1300"/>
  <c r="C1300"/>
  <c r="D1299"/>
  <c r="H1299" s="1"/>
  <c r="C1299"/>
  <c r="D1298"/>
  <c r="C1298"/>
  <c r="G1298" s="1"/>
  <c r="D1297"/>
  <c r="C1297"/>
  <c r="D1296"/>
  <c r="C1296"/>
  <c r="D1295"/>
  <c r="H1295" s="1"/>
  <c r="C1295"/>
  <c r="D1294"/>
  <c r="C1294"/>
  <c r="G1294" s="1"/>
  <c r="D1293"/>
  <c r="C1293"/>
  <c r="D1292"/>
  <c r="C1292"/>
  <c r="D1291"/>
  <c r="H1291" s="1"/>
  <c r="C1291"/>
  <c r="D1290"/>
  <c r="C1290"/>
  <c r="G1290" s="1"/>
  <c r="D1289"/>
  <c r="C1289"/>
  <c r="D1288"/>
  <c r="C1288"/>
  <c r="D1287"/>
  <c r="H1287" s="1"/>
  <c r="C1287"/>
  <c r="D1286"/>
  <c r="C1286"/>
  <c r="G1286" s="1"/>
  <c r="D1285"/>
  <c r="C1285"/>
  <c r="D1284"/>
  <c r="C1284"/>
  <c r="D1283"/>
  <c r="H1283" s="1"/>
  <c r="C1283"/>
  <c r="D1282"/>
  <c r="C1282"/>
  <c r="G1282" s="1"/>
  <c r="D1281"/>
  <c r="C1281"/>
  <c r="D1280"/>
  <c r="C1280"/>
  <c r="D1279"/>
  <c r="H1279" s="1"/>
  <c r="C1279"/>
  <c r="D1278"/>
  <c r="C1278"/>
  <c r="G1278" s="1"/>
  <c r="D1277"/>
  <c r="C1277"/>
  <c r="D1276"/>
  <c r="C1276"/>
  <c r="D1275"/>
  <c r="H1275" s="1"/>
  <c r="C1275"/>
  <c r="D1274"/>
  <c r="C1274"/>
  <c r="G1274" s="1"/>
  <c r="D1273"/>
  <c r="C1273"/>
  <c r="D1272"/>
  <c r="C1272"/>
  <c r="D1271"/>
  <c r="H1271" s="1"/>
  <c r="C1271"/>
  <c r="D1270"/>
  <c r="C1270"/>
  <c r="G1270" s="1"/>
  <c r="D1269"/>
  <c r="C1269"/>
  <c r="D1268"/>
  <c r="C1268"/>
  <c r="D1267"/>
  <c r="H1267" s="1"/>
  <c r="C1267"/>
  <c r="D1266"/>
  <c r="C1266"/>
  <c r="G1266" s="1"/>
  <c r="D1265"/>
  <c r="C1265"/>
  <c r="D1264"/>
  <c r="C1264"/>
  <c r="D1263"/>
  <c r="H1263" s="1"/>
  <c r="C1263"/>
  <c r="D1262"/>
  <c r="C1262"/>
  <c r="G1262" s="1"/>
  <c r="D1261"/>
  <c r="C1261"/>
  <c r="D1260"/>
  <c r="C1260"/>
  <c r="D1259"/>
  <c r="H1259" s="1"/>
  <c r="C1259"/>
  <c r="D1258"/>
  <c r="C1258"/>
  <c r="G1258" s="1"/>
  <c r="D1257"/>
  <c r="C1257"/>
  <c r="D1256"/>
  <c r="C1256"/>
  <c r="D1255"/>
  <c r="H1255" s="1"/>
  <c r="C1255"/>
  <c r="D1254"/>
  <c r="C1254"/>
  <c r="G1254" s="1"/>
  <c r="D1253"/>
  <c r="C1253"/>
  <c r="D1252"/>
  <c r="C1252"/>
  <c r="D1251"/>
  <c r="H1251" s="1"/>
  <c r="C1251"/>
  <c r="D1250"/>
  <c r="C1250"/>
  <c r="G1250" s="1"/>
  <c r="D1249"/>
  <c r="C1249"/>
  <c r="D1248"/>
  <c r="C1248"/>
  <c r="D1247"/>
  <c r="H1247" s="1"/>
  <c r="C1247"/>
  <c r="D1246"/>
  <c r="C1246"/>
  <c r="G1246" s="1"/>
  <c r="D1245"/>
  <c r="C1245"/>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C1235"/>
  <c r="G1235" s="1"/>
  <c r="D1234"/>
  <c r="C1234"/>
  <c r="G1234" s="1"/>
  <c r="D1233"/>
  <c r="C1233"/>
  <c r="G1233" s="1"/>
  <c r="D1232"/>
  <c r="C1232"/>
  <c r="G1232" s="1"/>
  <c r="D1231"/>
  <c r="C1231"/>
  <c r="G1231" s="1"/>
  <c r="D1230"/>
  <c r="C1230"/>
  <c r="G1230" s="1"/>
  <c r="D1229"/>
  <c r="C1229"/>
  <c r="G1229" s="1"/>
  <c r="D1228"/>
  <c r="C1228"/>
  <c r="G1228" s="1"/>
  <c r="D1227"/>
  <c r="C1227"/>
  <c r="G1227" s="1"/>
  <c r="D1226"/>
  <c r="C1226"/>
  <c r="G1226" s="1"/>
  <c r="D1225"/>
  <c r="C1225"/>
  <c r="G1225" s="1"/>
  <c r="D1224"/>
  <c r="C1224"/>
  <c r="G1224" s="1"/>
  <c r="D1223"/>
  <c r="C1223"/>
  <c r="G1223" s="1"/>
  <c r="D1222"/>
  <c r="D1221"/>
  <c r="H1221" s="1"/>
  <c r="C1221"/>
  <c r="D1220"/>
  <c r="H1220" s="1"/>
  <c r="C1220"/>
  <c r="D1219"/>
  <c r="H1219" s="1"/>
  <c r="C1219"/>
  <c r="D1218"/>
  <c r="H1218" s="1"/>
  <c r="C1218"/>
  <c r="D1217"/>
  <c r="H1217" s="1"/>
  <c r="C1217"/>
  <c r="D1216"/>
  <c r="H1216" s="1"/>
  <c r="C1216"/>
  <c r="D1215"/>
  <c r="H1215" s="1"/>
  <c r="C1215"/>
  <c r="D1214"/>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C1153"/>
  <c r="D1151"/>
  <c r="H1151" s="1"/>
  <c r="C1151"/>
  <c r="D1150"/>
  <c r="H1150" s="1"/>
  <c r="C1150"/>
  <c r="D1149"/>
  <c r="H1149" s="1"/>
  <c r="C1149"/>
  <c r="D1148"/>
  <c r="H1148" s="1"/>
  <c r="C1148"/>
  <c r="D1147"/>
  <c r="H1147" s="1"/>
  <c r="C1147"/>
  <c r="D1146"/>
  <c r="H1146" s="1"/>
  <c r="C1146"/>
  <c r="D1145"/>
  <c r="H1145" s="1"/>
  <c r="C1145"/>
  <c r="D1144"/>
  <c r="H1144" s="1"/>
  <c r="C1144"/>
  <c r="D1143"/>
  <c r="H1143" s="1"/>
  <c r="C1143"/>
  <c r="D1142"/>
  <c r="H1142" s="1"/>
  <c r="C1142"/>
  <c r="D1141"/>
  <c r="H1141" s="1"/>
  <c r="C1141"/>
  <c r="D1140"/>
  <c r="H1140" s="1"/>
  <c r="C1140"/>
  <c r="D1139"/>
  <c r="H1139" s="1"/>
  <c r="C1139"/>
  <c r="D1138"/>
  <c r="H1138" s="1"/>
  <c r="C1138"/>
  <c r="D1137"/>
  <c r="H1137" s="1"/>
  <c r="C1137"/>
  <c r="D1136"/>
  <c r="H1136" s="1"/>
  <c r="C1136"/>
  <c r="D1135"/>
  <c r="H1135" s="1"/>
  <c r="C1135"/>
  <c r="D1134"/>
  <c r="H1134" s="1"/>
  <c r="C1134"/>
  <c r="D1133"/>
  <c r="H1133" s="1"/>
  <c r="C1133"/>
  <c r="D1132"/>
  <c r="H1132" s="1"/>
  <c r="C1132"/>
  <c r="D1131"/>
  <c r="H1131" s="1"/>
  <c r="C1131"/>
  <c r="D1130"/>
  <c r="H1130" s="1"/>
  <c r="C1130"/>
  <c r="D1129"/>
  <c r="H1129" s="1"/>
  <c r="C1129"/>
  <c r="D1128"/>
  <c r="H1128" s="1"/>
  <c r="C1128"/>
  <c r="D1127"/>
  <c r="H1127" s="1"/>
  <c r="C1127"/>
  <c r="D1126"/>
  <c r="H1126" s="1"/>
  <c r="C1126"/>
  <c r="D1125"/>
  <c r="H1125" s="1"/>
  <c r="C1125"/>
  <c r="D1124"/>
  <c r="H1124" s="1"/>
  <c r="C1124"/>
  <c r="D1123"/>
  <c r="H1123" s="1"/>
  <c r="C1123"/>
  <c r="D1122"/>
  <c r="H1122" s="1"/>
  <c r="C1122"/>
  <c r="D1121"/>
  <c r="H1121" s="1"/>
  <c r="C1121"/>
  <c r="D1120"/>
  <c r="H1120" s="1"/>
  <c r="C1120"/>
  <c r="D1119"/>
  <c r="H1119" s="1"/>
  <c r="C1119"/>
  <c r="D1118"/>
  <c r="H1118" s="1"/>
  <c r="C1118"/>
  <c r="D1117"/>
  <c r="H1117" s="1"/>
  <c r="C1117"/>
  <c r="D1116"/>
  <c r="H1116" s="1"/>
  <c r="C1116"/>
  <c r="D1115"/>
  <c r="H1115" s="1"/>
  <c r="C1115"/>
  <c r="D1114"/>
  <c r="H1114" s="1"/>
  <c r="C1114"/>
  <c r="D1113"/>
  <c r="H1113" s="1"/>
  <c r="C1113"/>
  <c r="D1112"/>
  <c r="D1111"/>
  <c r="C1111"/>
  <c r="G1111" s="1"/>
  <c r="D1110"/>
  <c r="C1110"/>
  <c r="G1110" s="1"/>
  <c r="D1109"/>
  <c r="C1109"/>
  <c r="G1109" s="1"/>
  <c r="D1108"/>
  <c r="C1108"/>
  <c r="G1108" s="1"/>
  <c r="D1107"/>
  <c r="C1107"/>
  <c r="G1107" s="1"/>
  <c r="D1106"/>
  <c r="C1106"/>
  <c r="G1106" s="1"/>
  <c r="D1105"/>
  <c r="C1105"/>
  <c r="G1105" s="1"/>
  <c r="D1104"/>
  <c r="C1104"/>
  <c r="G1104" s="1"/>
  <c r="D1103"/>
  <c r="C1103"/>
  <c r="G1103" s="1"/>
  <c r="D1102"/>
  <c r="C1102"/>
  <c r="G1102" s="1"/>
  <c r="D1101"/>
  <c r="C1101"/>
  <c r="G1101" s="1"/>
  <c r="D1100"/>
  <c r="C1100"/>
  <c r="G1100" s="1"/>
  <c r="D1099"/>
  <c r="C1099"/>
  <c r="G1099" s="1"/>
  <c r="D1098"/>
  <c r="C1098"/>
  <c r="G1098" s="1"/>
  <c r="D1097"/>
  <c r="C1097"/>
  <c r="G1097" s="1"/>
  <c r="D1096"/>
  <c r="D1095"/>
  <c r="H1095" s="1"/>
  <c r="C1095"/>
  <c r="D1094"/>
  <c r="H1094" s="1"/>
  <c r="C1094"/>
  <c r="D1093"/>
  <c r="H1093" s="1"/>
  <c r="C1093"/>
  <c r="D1092"/>
  <c r="H1092" s="1"/>
  <c r="C1092"/>
  <c r="D1091"/>
  <c r="H1091" s="1"/>
  <c r="C1091"/>
  <c r="D1090"/>
  <c r="H1090" s="1"/>
  <c r="C1090"/>
  <c r="D1089"/>
  <c r="H1089" s="1"/>
  <c r="C1089"/>
  <c r="D1088"/>
  <c r="H1088" s="1"/>
  <c r="C1088"/>
  <c r="D1087"/>
  <c r="H1087" s="1"/>
  <c r="C1087"/>
  <c r="D1086"/>
  <c r="H1086" s="1"/>
  <c r="C1086"/>
  <c r="D1085"/>
  <c r="H1085" s="1"/>
  <c r="C1085"/>
  <c r="D1084"/>
  <c r="H1084" s="1"/>
  <c r="C1084"/>
  <c r="D1083"/>
  <c r="H1083" s="1"/>
  <c r="C1083"/>
  <c r="D1082"/>
  <c r="H1082" s="1"/>
  <c r="C1082"/>
  <c r="D1081"/>
  <c r="H1081" s="1"/>
  <c r="C1081"/>
  <c r="D1080"/>
  <c r="H1080" s="1"/>
  <c r="C1080"/>
  <c r="D1079"/>
  <c r="H1079" s="1"/>
  <c r="C1079"/>
  <c r="D1078"/>
  <c r="H1078" s="1"/>
  <c r="C1078"/>
  <c r="D1077"/>
  <c r="H1077" s="1"/>
  <c r="C1077"/>
  <c r="D1076"/>
  <c r="H1076" s="1"/>
  <c r="C1076"/>
  <c r="D1075"/>
  <c r="H1075" s="1"/>
  <c r="C1075"/>
  <c r="D1074"/>
  <c r="H1074" s="1"/>
  <c r="C1074"/>
  <c r="D1073"/>
  <c r="H1073" s="1"/>
  <c r="C1073"/>
  <c r="D1072"/>
  <c r="H1072" s="1"/>
  <c r="C1072"/>
  <c r="D1071"/>
  <c r="H1071" s="1"/>
  <c r="C1071"/>
  <c r="D1070"/>
  <c r="H1070" s="1"/>
  <c r="C1070"/>
  <c r="D1069"/>
  <c r="H1069" s="1"/>
  <c r="C1069"/>
  <c r="D1068"/>
  <c r="H1068" s="1"/>
  <c r="C1068"/>
  <c r="D1067"/>
  <c r="H1067" s="1"/>
  <c r="C1067"/>
  <c r="D1066"/>
  <c r="H1066" s="1"/>
  <c r="C1066"/>
  <c r="C1065"/>
  <c r="D1064"/>
  <c r="C1064"/>
  <c r="G1064" s="1"/>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G1050" s="1"/>
  <c r="D1049"/>
  <c r="C1049"/>
  <c r="G1049" s="1"/>
  <c r="D1048"/>
  <c r="C1048"/>
  <c r="G1048" s="1"/>
  <c r="D1047"/>
  <c r="C1047"/>
  <c r="G1047" s="1"/>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G1033" s="1"/>
  <c r="D1032"/>
  <c r="C1032"/>
  <c r="G1032" s="1"/>
  <c r="D1031"/>
  <c r="C1031"/>
  <c r="G1031" s="1"/>
  <c r="D1030"/>
  <c r="C1030"/>
  <c r="G1030" s="1"/>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C1017"/>
  <c r="G1017" s="1"/>
  <c r="D1016"/>
  <c r="C1016"/>
  <c r="G1016" s="1"/>
  <c r="D1015"/>
  <c r="C1015"/>
  <c r="G1015" s="1"/>
  <c r="D1014"/>
  <c r="C1014"/>
  <c r="G1014" s="1"/>
  <c r="D1013"/>
  <c r="C1013"/>
  <c r="G1013" s="1"/>
  <c r="D1012"/>
  <c r="C1012"/>
  <c r="G1012" s="1"/>
  <c r="D1011"/>
  <c r="C1011"/>
  <c r="G1011" s="1"/>
  <c r="D1010"/>
  <c r="C1010"/>
  <c r="G1010" s="1"/>
  <c r="D1009"/>
  <c r="C1009"/>
  <c r="G1009" s="1"/>
  <c r="D1008"/>
  <c r="C1008"/>
  <c r="G1008" s="1"/>
  <c r="D1007"/>
  <c r="C1007"/>
  <c r="G1007" s="1"/>
  <c r="D1006"/>
  <c r="C1006"/>
  <c r="G1006" s="1"/>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C990"/>
  <c r="G990" s="1"/>
  <c r="D989"/>
  <c r="C989"/>
  <c r="G989" s="1"/>
  <c r="D988"/>
  <c r="C988"/>
  <c r="G988" s="1"/>
  <c r="D987"/>
  <c r="C987"/>
  <c r="G987" s="1"/>
  <c r="D986"/>
  <c r="C986"/>
  <c r="G986" s="1"/>
  <c r="D985"/>
  <c r="C985"/>
  <c r="G985" s="1"/>
  <c r="D983"/>
  <c r="C983"/>
  <c r="D982"/>
  <c r="C982"/>
  <c r="G982" s="1"/>
  <c r="D981"/>
  <c r="C981"/>
  <c r="G981" s="1"/>
  <c r="D980"/>
  <c r="C980"/>
  <c r="D979"/>
  <c r="C979"/>
  <c r="G979" s="1"/>
  <c r="D978"/>
  <c r="C978"/>
  <c r="G978" s="1"/>
  <c r="D977"/>
  <c r="C977"/>
  <c r="G977" s="1"/>
  <c r="D976"/>
  <c r="C976"/>
  <c r="G976" s="1"/>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G647" s="1"/>
  <c r="D646"/>
  <c r="C646"/>
  <c r="G646" s="1"/>
  <c r="D645"/>
  <c r="D644"/>
  <c r="C644"/>
  <c r="D643"/>
  <c r="C643"/>
  <c r="D642"/>
  <c r="C642"/>
  <c r="D641"/>
  <c r="C641"/>
  <c r="G641" s="1"/>
  <c r="D637"/>
  <c r="D632"/>
  <c r="C632"/>
  <c r="G632" s="1"/>
  <c r="D631"/>
  <c r="C631"/>
  <c r="G631" s="1"/>
  <c r="D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C523"/>
  <c r="D522"/>
  <c r="C522"/>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C415"/>
  <c r="D414"/>
  <c r="D413"/>
  <c r="C413"/>
  <c r="G413" s="1"/>
  <c r="D412"/>
  <c r="C412"/>
  <c r="G412" s="1"/>
  <c r="D411"/>
  <c r="C411"/>
  <c r="G411" s="1"/>
  <c r="D406"/>
  <c r="C406"/>
  <c r="D405"/>
  <c r="C405"/>
  <c r="D404"/>
  <c r="C404"/>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D360"/>
  <c r="C360"/>
  <c r="G360" s="1"/>
  <c r="D359"/>
  <c r="C359"/>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C306"/>
  <c r="G306" s="1"/>
  <c r="D305"/>
  <c r="C305"/>
  <c r="G305" s="1"/>
  <c r="D304"/>
  <c r="C304"/>
  <c r="G304" s="1"/>
  <c r="D303"/>
  <c r="C303"/>
  <c r="G303" s="1"/>
  <c r="D302"/>
  <c r="C302"/>
  <c r="G302" s="1"/>
  <c r="D301"/>
  <c r="C301"/>
  <c r="G301" s="1"/>
  <c r="D300"/>
  <c r="C300"/>
  <c r="G300" s="1"/>
  <c r="D299"/>
  <c r="C299"/>
  <c r="G299" s="1"/>
  <c r="D298"/>
  <c r="C298"/>
  <c r="G298" s="1"/>
  <c r="D297"/>
  <c r="C297"/>
  <c r="G297" s="1"/>
  <c r="D296"/>
  <c r="C296"/>
  <c r="G296" s="1"/>
  <c r="D295"/>
  <c r="C295"/>
  <c r="G295" s="1"/>
  <c r="D294"/>
  <c r="C294"/>
  <c r="G294" s="1"/>
  <c r="D293"/>
  <c r="C293"/>
  <c r="G293" s="1"/>
  <c r="D292"/>
  <c r="C292"/>
  <c r="D291"/>
  <c r="C291"/>
  <c r="D290"/>
  <c r="C290"/>
  <c r="D289"/>
  <c r="C289"/>
  <c r="D288"/>
  <c r="C288"/>
  <c r="D284"/>
  <c r="C284"/>
  <c r="G284" s="1"/>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D261"/>
  <c r="C261"/>
  <c r="D260"/>
  <c r="C260"/>
  <c r="D259"/>
  <c r="C259"/>
  <c r="D258"/>
  <c r="C258"/>
  <c r="G258" s="1"/>
  <c r="D257"/>
  <c r="C257"/>
  <c r="G257" s="1"/>
  <c r="D256"/>
  <c r="C256"/>
  <c r="G256" s="1"/>
  <c r="D255"/>
  <c r="C255"/>
  <c r="G255" s="1"/>
  <c r="D254"/>
  <c r="C254"/>
  <c r="G254" s="1"/>
  <c r="D253"/>
  <c r="C253"/>
  <c r="G253" s="1"/>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D219"/>
  <c r="C219"/>
  <c r="D218"/>
  <c r="C218"/>
  <c r="D217"/>
  <c r="C217"/>
  <c r="D216"/>
  <c r="C216"/>
  <c r="D215"/>
  <c r="C215"/>
  <c r="D214"/>
  <c r="C214"/>
  <c r="D213"/>
  <c r="C213"/>
  <c r="D212"/>
  <c r="C212"/>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D191"/>
  <c r="C191"/>
  <c r="D190"/>
  <c r="C190"/>
  <c r="G190" s="1"/>
  <c r="D189"/>
  <c r="C189"/>
  <c r="G189" s="1"/>
  <c r="D188"/>
  <c r="C188"/>
  <c r="G188" s="1"/>
  <c r="D187"/>
  <c r="C187"/>
  <c r="D186"/>
  <c r="C186"/>
  <c r="G186" s="1"/>
  <c r="D185"/>
  <c r="C185"/>
  <c r="G185" s="1"/>
  <c r="D184"/>
  <c r="C184"/>
  <c r="G184" s="1"/>
  <c r="D183"/>
  <c r="C183"/>
  <c r="G183" s="1"/>
  <c r="D182"/>
  <c r="C182"/>
  <c r="G182" s="1"/>
  <c r="D181"/>
  <c r="C181"/>
  <c r="G181" s="1"/>
  <c r="D180"/>
  <c r="C180"/>
  <c r="D179"/>
  <c r="C179"/>
  <c r="G179" s="1"/>
  <c r="D178"/>
  <c r="C178"/>
  <c r="G178" s="1"/>
  <c r="D177"/>
  <c r="C177"/>
  <c r="D176"/>
  <c r="C176"/>
  <c r="D175"/>
  <c r="C175"/>
  <c r="D174"/>
  <c r="C174"/>
  <c r="D173"/>
  <c r="C173"/>
  <c r="D172"/>
  <c r="C172"/>
  <c r="G172" s="1"/>
  <c r="D171"/>
  <c r="C171"/>
  <c r="G171" s="1"/>
  <c r="D170"/>
  <c r="C170"/>
  <c r="G170" s="1"/>
  <c r="D169"/>
  <c r="C169"/>
  <c r="G169" s="1"/>
  <c r="D168"/>
  <c r="C168"/>
  <c r="D167"/>
  <c r="C167"/>
  <c r="G167" s="1"/>
  <c r="D166"/>
  <c r="C166"/>
  <c r="G166" s="1"/>
  <c r="D165"/>
  <c r="C165"/>
  <c r="D164"/>
  <c r="C164"/>
  <c r="G164" s="1"/>
  <c r="D163"/>
  <c r="C163"/>
  <c r="D162"/>
  <c r="C162"/>
  <c r="G162" s="1"/>
  <c r="D161"/>
  <c r="C161"/>
  <c r="D160"/>
  <c r="C160"/>
  <c r="G160" s="1"/>
  <c r="D158"/>
  <c r="C158"/>
  <c r="G158" s="1"/>
  <c r="D157"/>
  <c r="C157"/>
  <c r="D156"/>
  <c r="C156"/>
  <c r="G156" s="1"/>
  <c r="D155"/>
  <c r="C155"/>
  <c r="D154"/>
  <c r="C154"/>
  <c r="D153"/>
  <c r="C153"/>
  <c r="G153" s="1"/>
  <c r="D152"/>
  <c r="C152"/>
  <c r="G152" s="1"/>
  <c r="D151"/>
  <c r="C151"/>
  <c r="G151" s="1"/>
  <c r="D150"/>
  <c r="C150"/>
  <c r="D149"/>
  <c r="C149"/>
  <c r="C148"/>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C46"/>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C3"/>
  <c r="G983" l="1"/>
  <c r="G980"/>
  <c r="G644"/>
  <c r="G643"/>
  <c r="G642"/>
  <c r="F652" i="4"/>
  <c r="G176" i="1"/>
  <c r="G359"/>
  <c r="G361"/>
  <c r="E350" i="4"/>
  <c r="D345" i="1" s="1"/>
  <c r="F364" i="4"/>
  <c r="G289" i="1"/>
  <c r="G292"/>
  <c r="G291"/>
  <c r="G290"/>
  <c r="G288"/>
  <c r="G262"/>
  <c r="F263" i="4"/>
  <c r="G259" i="1"/>
  <c r="G260"/>
  <c r="G261"/>
  <c r="F264" i="4"/>
  <c r="G191" i="1"/>
  <c r="G187"/>
  <c r="F221" i="9"/>
  <c r="B221" s="1"/>
  <c r="G180" i="1"/>
  <c r="F219" i="9"/>
  <c r="B219" s="1"/>
  <c r="G173" i="1"/>
  <c r="G177"/>
  <c r="G175"/>
  <c r="E163" i="4"/>
  <c r="D159" i="1" s="1"/>
  <c r="F177" i="4"/>
  <c r="G174" i="1"/>
  <c r="G165"/>
  <c r="G168"/>
  <c r="G163"/>
  <c r="F164" i="4"/>
  <c r="G161" i="1"/>
  <c r="F159" i="4"/>
  <c r="G155" i="1"/>
  <c r="G157"/>
  <c r="F217" i="9"/>
  <c r="B217" s="1"/>
  <c r="G154" i="1"/>
  <c r="G148"/>
  <c r="G149"/>
  <c r="G150"/>
  <c r="F83" i="4"/>
  <c r="F120"/>
  <c r="F107"/>
  <c r="E7"/>
  <c r="D3" i="1" s="1"/>
  <c r="F29" i="4"/>
  <c r="F23"/>
  <c r="F8"/>
  <c r="G1579" i="1"/>
  <c r="D24" i="8"/>
  <c r="C1499" i="1" s="1"/>
  <c r="H1499" s="1"/>
  <c r="D6" i="8"/>
  <c r="C1481" i="1" s="1"/>
  <c r="H1481" s="1"/>
  <c r="C645"/>
  <c r="G645" s="1"/>
  <c r="D363" i="4"/>
  <c r="D350" s="1"/>
  <c r="D644"/>
  <c r="E69" i="9"/>
  <c r="B69" s="1"/>
  <c r="E58"/>
  <c r="B58" s="1"/>
  <c r="D215" i="4"/>
  <c r="E57" i="9"/>
  <c r="B57" s="1"/>
  <c r="E45"/>
  <c r="B45" s="1"/>
  <c r="E42"/>
  <c r="B42" s="1"/>
  <c r="D163" i="4"/>
  <c r="E34" i="9"/>
  <c r="B34" s="1"/>
  <c r="D106" i="4"/>
  <c r="E37" i="9"/>
  <c r="B37" s="1"/>
  <c r="D6" i="4"/>
  <c r="G3" i="1"/>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93"/>
  <c r="G194"/>
  <c r="G195"/>
  <c r="G196"/>
  <c r="G197"/>
  <c r="G198"/>
  <c r="G199"/>
  <c r="G200"/>
  <c r="G201"/>
  <c r="G202"/>
  <c r="G203"/>
  <c r="G204"/>
  <c r="G205"/>
  <c r="G206"/>
  <c r="G207"/>
  <c r="G208"/>
  <c r="G209"/>
  <c r="G210"/>
  <c r="G212"/>
  <c r="G213"/>
  <c r="G214"/>
  <c r="G215"/>
  <c r="G216"/>
  <c r="G217"/>
  <c r="G218"/>
  <c r="G219"/>
  <c r="G404"/>
  <c r="G405"/>
  <c r="G406"/>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H1246"/>
  <c r="H1254"/>
  <c r="H1262"/>
  <c r="G616"/>
  <c r="G617"/>
  <c r="G618"/>
  <c r="G619"/>
  <c r="G620"/>
  <c r="G621"/>
  <c r="G622"/>
  <c r="G623"/>
  <c r="G624"/>
  <c r="G625"/>
  <c r="G626"/>
  <c r="G627"/>
  <c r="G628"/>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7"/>
  <c r="H1048"/>
  <c r="H1049"/>
  <c r="H1050"/>
  <c r="H1051"/>
  <c r="H1052"/>
  <c r="H1053"/>
  <c r="H1054"/>
  <c r="H1055"/>
  <c r="H1056"/>
  <c r="H1057"/>
  <c r="H1058"/>
  <c r="H1059"/>
  <c r="H1060"/>
  <c r="H1061"/>
  <c r="H1062"/>
  <c r="H1063"/>
  <c r="H1064"/>
  <c r="G1066"/>
  <c r="G1067"/>
  <c r="G1068"/>
  <c r="G1069"/>
  <c r="G1070"/>
  <c r="G1071"/>
  <c r="G1072"/>
  <c r="G1073"/>
  <c r="G1074"/>
  <c r="G1075"/>
  <c r="G1076"/>
  <c r="G1077"/>
  <c r="G1078"/>
  <c r="G1079"/>
  <c r="G1080"/>
  <c r="G1081"/>
  <c r="G1082"/>
  <c r="G1083"/>
  <c r="G1084"/>
  <c r="G1085"/>
  <c r="G1086"/>
  <c r="G1087"/>
  <c r="G1088"/>
  <c r="G1089"/>
  <c r="G1090"/>
  <c r="G1091"/>
  <c r="G1092"/>
  <c r="G1093"/>
  <c r="G1094"/>
  <c r="G1095"/>
  <c r="H1097"/>
  <c r="H1098"/>
  <c r="H1099"/>
  <c r="H1100"/>
  <c r="H1101"/>
  <c r="H1102"/>
  <c r="H1103"/>
  <c r="H1104"/>
  <c r="H1105"/>
  <c r="H1106"/>
  <c r="H1107"/>
  <c r="H1108"/>
  <c r="H1109"/>
  <c r="H1110"/>
  <c r="H1111"/>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G1215"/>
  <c r="G1216"/>
  <c r="G1217"/>
  <c r="G1218"/>
  <c r="G1219"/>
  <c r="G1220"/>
  <c r="G1221"/>
  <c r="H1223"/>
  <c r="H1224"/>
  <c r="H1225"/>
  <c r="H1226"/>
  <c r="H1227"/>
  <c r="H1228"/>
  <c r="H1229"/>
  <c r="H1230"/>
  <c r="H1231"/>
  <c r="H1232"/>
  <c r="H1233"/>
  <c r="H1234"/>
  <c r="H1235"/>
  <c r="H1236"/>
  <c r="H1237"/>
  <c r="H1238"/>
  <c r="H1239"/>
  <c r="H1240"/>
  <c r="H1241"/>
  <c r="H1242"/>
  <c r="H1250"/>
  <c r="H1258"/>
  <c r="H1266"/>
  <c r="H1243"/>
  <c r="H1244"/>
  <c r="G1248"/>
  <c r="H1248"/>
  <c r="H1249"/>
  <c r="G1252"/>
  <c r="H1252"/>
  <c r="H1253"/>
  <c r="G1256"/>
  <c r="H1256"/>
  <c r="H1257"/>
  <c r="G1260"/>
  <c r="H1260"/>
  <c r="H1261"/>
  <c r="G1264"/>
  <c r="H1264"/>
  <c r="H1265"/>
  <c r="G1268"/>
  <c r="H1268"/>
  <c r="H1269"/>
  <c r="G1272"/>
  <c r="H1272"/>
  <c r="H1273"/>
  <c r="G1276"/>
  <c r="H1276"/>
  <c r="H1277"/>
  <c r="G1280"/>
  <c r="H1280"/>
  <c r="H1281"/>
  <c r="G1284"/>
  <c r="H1284"/>
  <c r="H1285"/>
  <c r="G1288"/>
  <c r="H1288"/>
  <c r="H1289"/>
  <c r="G1292"/>
  <c r="H1292"/>
  <c r="H1293"/>
  <c r="G1296"/>
  <c r="H1296"/>
  <c r="H1297"/>
  <c r="G1300"/>
  <c r="H1300"/>
  <c r="H1301"/>
  <c r="G1304"/>
  <c r="H1304"/>
  <c r="H1305"/>
  <c r="G1308"/>
  <c r="H1308"/>
  <c r="H1309"/>
  <c r="G1312"/>
  <c r="H1312"/>
  <c r="H1313"/>
  <c r="G1316"/>
  <c r="H1316"/>
  <c r="H1317"/>
  <c r="G1320"/>
  <c r="H1320"/>
  <c r="H1321"/>
  <c r="G1324"/>
  <c r="H1324"/>
  <c r="H1325"/>
  <c r="G1328"/>
  <c r="H1328"/>
  <c r="H1329"/>
  <c r="G1332"/>
  <c r="H1332"/>
  <c r="H1333"/>
  <c r="G1336"/>
  <c r="H1336"/>
  <c r="H1337"/>
  <c r="G1340"/>
  <c r="H1340"/>
  <c r="H1341"/>
  <c r="G1344"/>
  <c r="H1344"/>
  <c r="H1345"/>
  <c r="G1348"/>
  <c r="H1348"/>
  <c r="H1349"/>
  <c r="G1352"/>
  <c r="H1352"/>
  <c r="H1353"/>
  <c r="G1356"/>
  <c r="H1356"/>
  <c r="H1357"/>
  <c r="G1360"/>
  <c r="H1360"/>
  <c r="H1361"/>
  <c r="G1364"/>
  <c r="H1364"/>
  <c r="H1365"/>
  <c r="G1368"/>
  <c r="H1368"/>
  <c r="H1369"/>
  <c r="G1372"/>
  <c r="H1372"/>
  <c r="H1373"/>
  <c r="G1376"/>
  <c r="H1376"/>
  <c r="H1377"/>
  <c r="G1380"/>
  <c r="H1380"/>
  <c r="H1381"/>
  <c r="G1384"/>
  <c r="H1384"/>
  <c r="H1385"/>
  <c r="G1388"/>
  <c r="H1388"/>
  <c r="H1389"/>
  <c r="G1392"/>
  <c r="H1392"/>
  <c r="H1393"/>
  <c r="G1396"/>
  <c r="H1396"/>
  <c r="H1397"/>
  <c r="G1400"/>
  <c r="H1400"/>
  <c r="H1401"/>
  <c r="G1404"/>
  <c r="H1404"/>
  <c r="H1405"/>
  <c r="G1408"/>
  <c r="H1408"/>
  <c r="H1409"/>
  <c r="G1412"/>
  <c r="H1412"/>
  <c r="H1413"/>
  <c r="G1416"/>
  <c r="H1416"/>
  <c r="H1417"/>
  <c r="G1420"/>
  <c r="H1420"/>
  <c r="H1421"/>
  <c r="G1424"/>
  <c r="H1424"/>
  <c r="H1425"/>
  <c r="G1428"/>
  <c r="H1428"/>
  <c r="H1429"/>
  <c r="G1432"/>
  <c r="H1432"/>
  <c r="H1433"/>
  <c r="H1436"/>
  <c r="G1439"/>
  <c r="H1439"/>
  <c r="J1440"/>
  <c r="G1441"/>
  <c r="H1441"/>
  <c r="J1442"/>
  <c r="G1443"/>
  <c r="H1443"/>
  <c r="J1444"/>
  <c r="J1445"/>
  <c r="H1445"/>
  <c r="G1481"/>
  <c r="H1482"/>
  <c r="G1483"/>
  <c r="H1484"/>
  <c r="G1485"/>
  <c r="H1486"/>
  <c r="G1487"/>
  <c r="H1488"/>
  <c r="G1489"/>
  <c r="H1490"/>
  <c r="G1491"/>
  <c r="H1492"/>
  <c r="G1493"/>
  <c r="H1494"/>
  <c r="G1495"/>
  <c r="H1496"/>
  <c r="G1497"/>
  <c r="H1498"/>
  <c r="G1499"/>
  <c r="H1500"/>
  <c r="G1501"/>
  <c r="H1502"/>
  <c r="G1503"/>
  <c r="H1504"/>
  <c r="G1505"/>
  <c r="H1506"/>
  <c r="G1507"/>
  <c r="H1508"/>
  <c r="G1509"/>
  <c r="H1510"/>
  <c r="G1511"/>
  <c r="H1512"/>
  <c r="G1513"/>
  <c r="H1514"/>
  <c r="G1515"/>
  <c r="H1516"/>
  <c r="G1521"/>
  <c r="G1525"/>
  <c r="G1529"/>
  <c r="G1533"/>
  <c r="G1537"/>
  <c r="G1541"/>
  <c r="G1545"/>
  <c r="G1549"/>
  <c r="G1553"/>
  <c r="G1557"/>
  <c r="G1561"/>
  <c r="G1565"/>
  <c r="G1569"/>
  <c r="G1573"/>
  <c r="G1577"/>
  <c r="E35" i="9"/>
  <c r="B35" s="1"/>
  <c r="E39"/>
  <c r="B39" s="1"/>
  <c r="E43"/>
  <c r="B43" s="1"/>
  <c r="E47"/>
  <c r="B47" s="1"/>
  <c r="E51"/>
  <c r="B51" s="1"/>
  <c r="E55"/>
  <c r="B55" s="1"/>
  <c r="E59"/>
  <c r="B59" s="1"/>
  <c r="E63"/>
  <c r="B63" s="1"/>
  <c r="E67"/>
  <c r="B67" s="1"/>
  <c r="E71"/>
  <c r="B71" s="1"/>
  <c r="E75"/>
  <c r="B75" s="1"/>
  <c r="E79"/>
  <c r="B79" s="1"/>
  <c r="E83"/>
  <c r="B83" s="1"/>
  <c r="E87"/>
  <c r="B87" s="1"/>
  <c r="E90"/>
  <c r="B90" s="1"/>
  <c r="E94"/>
  <c r="B94" s="1"/>
  <c r="E98"/>
  <c r="B98" s="1"/>
  <c r="E102"/>
  <c r="B102" s="1"/>
  <c r="E106"/>
  <c r="B106" s="1"/>
  <c r="E110"/>
  <c r="B110" s="1"/>
  <c r="E114"/>
  <c r="B114" s="1"/>
  <c r="H1270" i="1"/>
  <c r="H1274"/>
  <c r="H1278"/>
  <c r="H1282"/>
  <c r="H1286"/>
  <c r="H1290"/>
  <c r="H1294"/>
  <c r="H1298"/>
  <c r="H1302"/>
  <c r="H1306"/>
  <c r="H1310"/>
  <c r="H1314"/>
  <c r="H1318"/>
  <c r="H1322"/>
  <c r="H1326"/>
  <c r="H1330"/>
  <c r="H1334"/>
  <c r="H1338"/>
  <c r="H1342"/>
  <c r="H1346"/>
  <c r="H1350"/>
  <c r="H1354"/>
  <c r="H1358"/>
  <c r="H1362"/>
  <c r="H1366"/>
  <c r="H1370"/>
  <c r="H1374"/>
  <c r="H1378"/>
  <c r="H1382"/>
  <c r="H1386"/>
  <c r="H1390"/>
  <c r="H1394"/>
  <c r="H1398"/>
  <c r="H1402"/>
  <c r="H1406"/>
  <c r="H1410"/>
  <c r="H1414"/>
  <c r="H1418"/>
  <c r="H1422"/>
  <c r="H1426"/>
  <c r="H1430"/>
  <c r="H1434"/>
  <c r="H1437"/>
  <c r="H1440"/>
  <c r="I1440" s="1"/>
  <c r="H1442"/>
  <c r="I1442" s="1"/>
  <c r="H1444"/>
  <c r="I1444" s="1"/>
  <c r="E287" i="9"/>
  <c r="B287" s="1"/>
  <c r="E21"/>
  <c r="B21" s="1"/>
  <c r="E25"/>
  <c r="B25" s="1"/>
  <c r="E29"/>
  <c r="B29" s="1"/>
  <c r="E33"/>
  <c r="B33" s="1"/>
  <c r="E120"/>
  <c r="B120" s="1"/>
  <c r="E124"/>
  <c r="B124" s="1"/>
  <c r="E128"/>
  <c r="B128" s="1"/>
  <c r="E132"/>
  <c r="B132" s="1"/>
  <c r="E136"/>
  <c r="B136" s="1"/>
  <c r="E140"/>
  <c r="B140" s="1"/>
  <c r="F214"/>
  <c r="B214" s="1"/>
  <c r="F216"/>
  <c r="B216" s="1"/>
  <c r="F218"/>
  <c r="B218" s="1"/>
  <c r="F220"/>
  <c r="B220" s="1"/>
  <c r="F222"/>
  <c r="B222" s="1"/>
  <c r="F224"/>
  <c r="B224" s="1"/>
  <c r="E225"/>
  <c r="B225" s="1"/>
  <c r="F226"/>
  <c r="F228"/>
  <c r="F230"/>
  <c r="F232"/>
  <c r="F234"/>
  <c r="F236"/>
  <c r="F238"/>
  <c r="F240"/>
  <c r="F242"/>
  <c r="F244"/>
  <c r="F246"/>
  <c r="F248"/>
  <c r="F250"/>
  <c r="F252"/>
  <c r="F254"/>
  <c r="F256"/>
  <c r="F258"/>
  <c r="F260"/>
  <c r="F262"/>
  <c r="F264"/>
  <c r="F266"/>
  <c r="F268"/>
  <c r="F270"/>
  <c r="E273"/>
  <c r="B273" s="1"/>
  <c r="E279"/>
  <c r="B279" s="1"/>
  <c r="E288"/>
  <c r="B288" s="1"/>
  <c r="E290"/>
  <c r="B290" s="1"/>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8"/>
  <c r="H149"/>
  <c r="H150"/>
  <c r="H151"/>
  <c r="H152"/>
  <c r="H153"/>
  <c r="H154"/>
  <c r="H155"/>
  <c r="H156"/>
  <c r="H157"/>
  <c r="H158"/>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2"/>
  <c r="H213"/>
  <c r="H214"/>
  <c r="H215"/>
  <c r="H216"/>
  <c r="H217"/>
  <c r="H218"/>
  <c r="H219"/>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6"/>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J1462"/>
  <c r="H1462"/>
  <c r="J1463"/>
  <c r="H1463"/>
  <c r="J1464"/>
  <c r="H1464"/>
  <c r="J1465"/>
  <c r="H1465"/>
  <c r="J1466"/>
  <c r="H1466"/>
  <c r="J1467"/>
  <c r="H1467"/>
  <c r="J1468"/>
  <c r="H1468"/>
  <c r="J1471"/>
  <c r="H1471"/>
  <c r="J1472"/>
  <c r="H1472"/>
  <c r="J1473"/>
  <c r="H1473"/>
  <c r="J1474"/>
  <c r="H1474"/>
  <c r="F421" i="4"/>
  <c r="D420"/>
  <c r="H773" i="1"/>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5"/>
  <c r="H986"/>
  <c r="H987"/>
  <c r="H988"/>
  <c r="H989"/>
  <c r="H990"/>
  <c r="H991"/>
  <c r="H992"/>
  <c r="H993"/>
  <c r="H994"/>
  <c r="G1454"/>
  <c r="G1462"/>
  <c r="I1462" s="1"/>
  <c r="G1463"/>
  <c r="I1463" s="1"/>
  <c r="G1464"/>
  <c r="I1464" s="1"/>
  <c r="G1465"/>
  <c r="I1465" s="1"/>
  <c r="G1466"/>
  <c r="I1466" s="1"/>
  <c r="G1467"/>
  <c r="I1467" s="1"/>
  <c r="G1468"/>
  <c r="I1468" s="1"/>
  <c r="G1469"/>
  <c r="G1471"/>
  <c r="I1471" s="1"/>
  <c r="G1472"/>
  <c r="I1472" s="1"/>
  <c r="G1473"/>
  <c r="I1473" s="1"/>
  <c r="G1474"/>
  <c r="I1474" s="1"/>
  <c r="G1475"/>
  <c r="E636" i="4"/>
  <c r="D630" i="1" s="1"/>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F298" i="4"/>
  <c r="G1245" i="1"/>
  <c r="H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29"/>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G1417"/>
  <c r="G1419"/>
  <c r="G1421"/>
  <c r="G1423"/>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18"/>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E408" i="4"/>
  <c r="D403" i="1" s="1"/>
  <c r="D636" i="4"/>
  <c r="H20" i="9"/>
  <c r="G20"/>
  <c r="F69" i="5"/>
  <c r="D42" i="8"/>
  <c r="F152" i="4"/>
  <c r="D196"/>
  <c r="D224"/>
  <c r="F299"/>
  <c r="F345"/>
  <c r="F351"/>
  <c r="F397"/>
  <c r="F417"/>
  <c r="F422"/>
  <c r="F528"/>
  <c r="F7" i="5"/>
  <c r="H291" i="9"/>
  <c r="E176" i="5"/>
  <c r="G1299" i="1"/>
  <c r="G1445"/>
  <c r="D643" i="4"/>
  <c r="F416"/>
  <c r="E644"/>
  <c r="D638" i="1" s="1"/>
  <c r="F603" i="4"/>
  <c r="B297" i="9"/>
  <c r="E296"/>
  <c r="I10" i="3" s="1"/>
  <c r="F8" i="5"/>
  <c r="F70"/>
  <c r="E87"/>
  <c r="D1065" i="1" s="1"/>
  <c r="H1065" s="1"/>
  <c r="E286" i="9"/>
  <c r="B286" s="1"/>
  <c r="F88" i="5"/>
  <c r="D118"/>
  <c r="D134"/>
  <c r="E289" i="9"/>
  <c r="B289" s="1"/>
  <c r="F177" i="5"/>
  <c r="D245"/>
  <c r="F130" i="6"/>
  <c r="H164" i="9"/>
  <c r="L191"/>
  <c r="F191" s="1"/>
  <c r="G193"/>
  <c r="E193" s="1"/>
  <c r="B193" s="1"/>
  <c r="G195"/>
  <c r="E195" s="1"/>
  <c r="B195" s="1"/>
  <c r="G197"/>
  <c r="E197" s="1"/>
  <c r="B197" s="1"/>
  <c r="G199"/>
  <c r="E199" s="1"/>
  <c r="B199" s="1"/>
  <c r="G201"/>
  <c r="E201" s="1"/>
  <c r="B201" s="1"/>
  <c r="G203"/>
  <c r="E203" s="1"/>
  <c r="B203" s="1"/>
  <c r="G205"/>
  <c r="E205" s="1"/>
  <c r="B205" s="1"/>
  <c r="G207"/>
  <c r="E207" s="1"/>
  <c r="B207" s="1"/>
  <c r="G209"/>
  <c r="E209" s="1"/>
  <c r="B209" s="1"/>
  <c r="G211"/>
  <c r="E211" s="1"/>
  <c r="B211" s="1"/>
  <c r="G278"/>
  <c r="E278" s="1"/>
  <c r="B278" s="1"/>
  <c r="G277"/>
  <c r="E277" s="1"/>
  <c r="B277" s="1"/>
  <c r="M212"/>
  <c r="F212" s="1"/>
  <c r="B21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149" i="5"/>
  <c r="E291" i="9"/>
  <c r="B291" s="1"/>
  <c r="F190" i="5"/>
  <c r="E292" i="9"/>
  <c r="B292" s="1"/>
  <c r="F206" i="5"/>
  <c r="F5" i="6"/>
  <c r="D141"/>
  <c r="I10" i="9"/>
  <c r="G165"/>
  <c r="E165" s="1"/>
  <c r="B165" s="1"/>
  <c r="G192"/>
  <c r="E192" s="1"/>
  <c r="B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B226"/>
  <c r="B228"/>
  <c r="B230"/>
  <c r="B232"/>
  <c r="B234"/>
  <c r="B236"/>
  <c r="B238"/>
  <c r="B240"/>
  <c r="B242"/>
  <c r="B244"/>
  <c r="B246"/>
  <c r="B248"/>
  <c r="B250"/>
  <c r="B252"/>
  <c r="B254"/>
  <c r="B256"/>
  <c r="B258"/>
  <c r="B260"/>
  <c r="B262"/>
  <c r="B264"/>
  <c r="B266"/>
  <c r="B268"/>
  <c r="B270"/>
  <c r="E407" i="4" l="1"/>
  <c r="D402" i="1" s="1"/>
  <c r="E151" i="4"/>
  <c r="E6"/>
  <c r="F7"/>
  <c r="C345" i="1"/>
  <c r="D408" i="4"/>
  <c r="D407"/>
  <c r="F350"/>
  <c r="F363"/>
  <c r="C358" i="1"/>
  <c r="F644" i="4"/>
  <c r="C638" i="1"/>
  <c r="G638"/>
  <c r="F215" i="4"/>
  <c r="C211" i="1"/>
  <c r="F163" i="4"/>
  <c r="C159" i="1"/>
  <c r="F106" i="4"/>
  <c r="C102" i="1"/>
  <c r="D412" i="4"/>
  <c r="C2" i="1"/>
  <c r="H16" i="3"/>
  <c r="I1441" i="1"/>
  <c r="E20" i="9"/>
  <c r="E19" s="1"/>
  <c r="I1443" i="1"/>
  <c r="I1439"/>
  <c r="F118" i="5"/>
  <c r="C1096" i="1"/>
  <c r="E175" i="5"/>
  <c r="D1152" i="1" s="1"/>
  <c r="I22" i="3"/>
  <c r="D1153" i="1"/>
  <c r="F224" i="4"/>
  <c r="C220" i="1"/>
  <c r="G295" i="9"/>
  <c r="E295" s="1"/>
  <c r="B295" s="1"/>
  <c r="K1432"/>
  <c r="I34" i="3"/>
  <c r="C1517" i="1"/>
  <c r="B20" i="9"/>
  <c r="F636" i="4"/>
  <c r="C630" i="1"/>
  <c r="F407" i="4"/>
  <c r="C402" i="1"/>
  <c r="D68" i="5"/>
  <c r="G1065" i="1"/>
  <c r="H638"/>
  <c r="F141" i="6"/>
  <c r="C1435" i="1"/>
  <c r="H28" i="3"/>
  <c r="F245" i="5"/>
  <c r="D237"/>
  <c r="C1222" i="1"/>
  <c r="F134" i="5"/>
  <c r="C1112" i="1"/>
  <c r="F643" i="4"/>
  <c r="C637" i="1"/>
  <c r="D151" i="4"/>
  <c r="F196"/>
  <c r="C192" i="1"/>
  <c r="F408" i="4"/>
  <c r="C403" i="1"/>
  <c r="D635" i="4"/>
  <c r="F420"/>
  <c r="C414" i="1"/>
  <c r="G299" i="9"/>
  <c r="E299" s="1"/>
  <c r="E68" i="5"/>
  <c r="G294" i="9"/>
  <c r="E294" s="1"/>
  <c r="D147" i="1" l="1"/>
  <c r="I17" i="3"/>
  <c r="E289" i="4"/>
  <c r="D2" i="1"/>
  <c r="I16" i="3"/>
  <c r="E412" i="4"/>
  <c r="F6"/>
  <c r="G345" i="1"/>
  <c r="H345"/>
  <c r="G358"/>
  <c r="H358"/>
  <c r="G211"/>
  <c r="H211"/>
  <c r="G159"/>
  <c r="H159"/>
  <c r="G102"/>
  <c r="H102"/>
  <c r="C407"/>
  <c r="D639" i="4"/>
  <c r="F412"/>
  <c r="H2" i="1"/>
  <c r="G2"/>
  <c r="B294" i="9"/>
  <c r="E293"/>
  <c r="I21" i="3"/>
  <c r="D1046" i="1"/>
  <c r="E6" i="5"/>
  <c r="G414" i="1"/>
  <c r="H414"/>
  <c r="F635" i="4"/>
  <c r="C629" i="1"/>
  <c r="G637"/>
  <c r="H637"/>
  <c r="G1112"/>
  <c r="H1112"/>
  <c r="G1222"/>
  <c r="H1222"/>
  <c r="G1435"/>
  <c r="H1435"/>
  <c r="H9" i="3"/>
  <c r="F68" i="5"/>
  <c r="H21" i="3"/>
  <c r="C1046" i="1"/>
  <c r="D6" i="5"/>
  <c r="G402" i="1"/>
  <c r="H402"/>
  <c r="G630"/>
  <c r="H630"/>
  <c r="H1517"/>
  <c r="G1517"/>
  <c r="H11" i="3"/>
  <c r="G220" i="1"/>
  <c r="H220"/>
  <c r="H1153"/>
  <c r="G1153"/>
  <c r="B299" i="9"/>
  <c r="E298"/>
  <c r="G403" i="1"/>
  <c r="H403"/>
  <c r="G192"/>
  <c r="H192"/>
  <c r="D289" i="4"/>
  <c r="F151"/>
  <c r="H17" i="3"/>
  <c r="C147" i="1"/>
  <c r="F237" i="5"/>
  <c r="H23" i="3"/>
  <c r="C1214" i="1"/>
  <c r="D175" i="5"/>
  <c r="G1096" i="1"/>
  <c r="H1096"/>
  <c r="E413" i="4" l="1"/>
  <c r="E290"/>
  <c r="D286" i="1" s="1"/>
  <c r="D285"/>
  <c r="E291" i="4"/>
  <c r="D287" i="1" s="1"/>
  <c r="E639" i="4"/>
  <c r="D633" i="1" s="1"/>
  <c r="H633" s="1"/>
  <c r="D407"/>
  <c r="E414" i="4"/>
  <c r="D409" i="1" s="1"/>
  <c r="C633"/>
  <c r="F639" i="4"/>
  <c r="F175" i="5"/>
  <c r="C1152" i="1"/>
  <c r="G147"/>
  <c r="H147"/>
  <c r="N3" i="9"/>
  <c r="I11" i="3"/>
  <c r="G1046" i="1"/>
  <c r="H1046"/>
  <c r="G629"/>
  <c r="H629"/>
  <c r="H276" i="9"/>
  <c r="D984" i="1"/>
  <c r="G1214"/>
  <c r="H1214"/>
  <c r="D291" i="4"/>
  <c r="F289"/>
  <c r="D413"/>
  <c r="C285" i="1"/>
  <c r="D290" i="4"/>
  <c r="G282" i="9"/>
  <c r="E282" s="1"/>
  <c r="B282" s="1"/>
  <c r="G276"/>
  <c r="E276" s="1"/>
  <c r="F6" i="5"/>
  <c r="C984" i="1"/>
  <c r="K3" i="9"/>
  <c r="I9" i="3"/>
  <c r="E415" i="4" l="1"/>
  <c r="D410" i="1" s="1"/>
  <c r="E640" i="4"/>
  <c r="D634" i="1" s="1"/>
  <c r="D408"/>
  <c r="E642" i="4"/>
  <c r="D636" i="1" s="1"/>
  <c r="G633"/>
  <c r="H407"/>
  <c r="G407"/>
  <c r="E641" i="4"/>
  <c r="D635" i="1" s="1"/>
  <c r="G285"/>
  <c r="H285"/>
  <c r="H8" i="3"/>
  <c r="G984" i="1"/>
  <c r="H984"/>
  <c r="B276" i="9"/>
  <c r="E275"/>
  <c r="F290" i="4"/>
  <c r="C286" i="1"/>
  <c r="D640" i="4"/>
  <c r="D415"/>
  <c r="F413"/>
  <c r="C408" i="1"/>
  <c r="D414" i="4"/>
  <c r="F291"/>
  <c r="C287" i="1"/>
  <c r="G1152"/>
  <c r="H1152"/>
  <c r="E646" i="4" l="1"/>
  <c r="D640" i="1" s="1"/>
  <c r="E645" i="4"/>
  <c r="D639" i="1" s="1"/>
  <c r="M3" i="9"/>
  <c r="I8" i="3"/>
  <c r="I19"/>
  <c r="G408" i="1"/>
  <c r="H408"/>
  <c r="F415" i="4"/>
  <c r="C410" i="1"/>
  <c r="G286"/>
  <c r="H286"/>
  <c r="G287"/>
  <c r="H287"/>
  <c r="F414" i="4"/>
  <c r="C409" i="1"/>
  <c r="D642" i="4"/>
  <c r="F640"/>
  <c r="C634" i="1"/>
  <c r="D641" i="4"/>
  <c r="I18" i="3" l="1"/>
  <c r="D645" i="4"/>
  <c r="F641"/>
  <c r="C635" i="1"/>
  <c r="G409"/>
  <c r="H409"/>
  <c r="G634"/>
  <c r="H634"/>
  <c r="D646" i="4"/>
  <c r="F642"/>
  <c r="C636" i="1"/>
  <c r="G410"/>
  <c r="H410"/>
  <c r="G635" l="1"/>
  <c r="H635"/>
  <c r="F645" i="4"/>
  <c r="H18" i="3"/>
  <c r="C639" i="1"/>
  <c r="G636"/>
  <c r="H636"/>
  <c r="F646" i="4"/>
  <c r="H19" i="3"/>
  <c r="C640" i="1"/>
  <c r="H7" i="3" l="1"/>
  <c r="J3" i="9" s="1"/>
  <c r="G640" i="1"/>
  <c r="H640"/>
  <c r="G639"/>
  <c r="H639"/>
  <c r="I7" i="3" l="1"/>
  <c r="M272" i="9"/>
  <c r="G18"/>
  <c r="L272"/>
  <c r="H18"/>
  <c r="I5"/>
  <c r="J6"/>
  <c r="K7"/>
  <c r="I9"/>
  <c r="J10"/>
  <c r="K11"/>
  <c r="I13"/>
  <c r="G15"/>
  <c r="H16"/>
  <c r="H17"/>
  <c r="I6"/>
  <c r="J7"/>
  <c r="K8"/>
  <c r="J11"/>
  <c r="K12"/>
  <c r="H15"/>
  <c r="G16"/>
  <c r="E16" s="1"/>
  <c r="G17"/>
  <c r="I17"/>
  <c r="K5"/>
  <c r="I7"/>
  <c r="J8"/>
  <c r="K9"/>
  <c r="I11"/>
  <c r="E11" s="1"/>
  <c r="B11" s="1"/>
  <c r="J12"/>
  <c r="K13"/>
  <c r="L15"/>
  <c r="M16"/>
  <c r="J17"/>
  <c r="J5"/>
  <c r="K6"/>
  <c r="I8"/>
  <c r="J9"/>
  <c r="K10"/>
  <c r="I12"/>
  <c r="E12" s="1"/>
  <c r="B12" s="1"/>
  <c r="J13"/>
  <c r="M15"/>
  <c r="L16"/>
  <c r="F16" s="1"/>
  <c r="F272" l="1"/>
  <c r="E7"/>
  <c r="B7" s="1"/>
  <c r="B16"/>
  <c r="E13"/>
  <c r="B13" s="1"/>
  <c r="E10"/>
  <c r="B10" s="1"/>
  <c r="E5"/>
  <c r="B5" s="1"/>
  <c r="B272"/>
  <c r="F19"/>
  <c r="F15"/>
  <c r="F14" s="1"/>
  <c r="E6"/>
  <c r="B6" s="1"/>
  <c r="E8"/>
  <c r="B8" s="1"/>
  <c r="E17"/>
  <c r="B17" s="1"/>
  <c r="E15"/>
  <c r="E9"/>
  <c r="B9" s="1"/>
  <c r="E18"/>
  <c r="B18" s="1"/>
  <c r="B15" l="1"/>
  <c r="E14"/>
  <c r="F3"/>
  <c r="E4"/>
  <c r="E3" s="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<sst xmlns="http://schemas.openxmlformats.org/spreadsheetml/2006/main" count="4313" uniqueCount="3394">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</sst>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2310993.85</v>
      </c>
      <c r="D2" s="6">
        <f>'PR-RAS'!E6</f>
        <v>2437622.81</v>
      </c>
      <c r="E2" s="6">
        <v>0</v>
      </c>
      <c r="F2" s="6">
        <v>0</v>
      </c>
      <c r="G2" s="7">
        <f t="shared" ref="G2:G264" si="0">(B2/1000)*(C2*1+D2*2)</f>
        <v>7186.2394700000004</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c r="A3" s="9">
        <v>151</v>
      </c>
      <c r="B3" s="1">
        <v>2</v>
      </c>
      <c r="C3" s="1">
        <f>'PR-RAS'!D7</f>
        <v>906961.87000000023</v>
      </c>
      <c r="D3" s="1">
        <f>'PR-RAS'!E7</f>
        <v>1078674.2200000002</v>
      </c>
      <c r="E3" s="1">
        <v>0</v>
      </c>
      <c r="F3" s="1">
        <v>0</v>
      </c>
      <c r="G3" s="2">
        <f t="shared" si="0"/>
        <v>6128.6206200000015</v>
      </c>
      <c r="H3" s="2">
        <f t="shared" si="1"/>
        <v>0.34999999997671694</v>
      </c>
      <c r="I3" s="10">
        <v>0</v>
      </c>
      <c r="J3" s="3"/>
      <c r="K3" s="4"/>
      <c r="L3" s="4"/>
      <c r="M3" s="4"/>
      <c r="N3" s="4"/>
      <c r="O3" s="4"/>
      <c r="P3" s="4"/>
      <c r="Q3" s="4"/>
      <c r="R3" s="4"/>
      <c r="S3" s="4"/>
      <c r="T3" s="4"/>
      <c r="U3" s="4"/>
      <c r="V3" s="4"/>
      <c r="W3" s="4"/>
      <c r="X3" s="4"/>
      <c r="Y3" s="4"/>
      <c r="Z3" s="4"/>
    </row>
    <row r="4" spans="1:26" ht="12.75" customHeight="1">
      <c r="A4" s="9">
        <v>151</v>
      </c>
      <c r="B4" s="1">
        <v>3</v>
      </c>
      <c r="C4" s="1">
        <f>'PR-RAS'!D8</f>
        <v>887943.94000000018</v>
      </c>
      <c r="D4" s="1">
        <f>'PR-RAS'!E8</f>
        <v>1011517.4500000002</v>
      </c>
      <c r="E4" s="1">
        <v>0</v>
      </c>
      <c r="F4" s="1">
        <v>0</v>
      </c>
      <c r="G4" s="2">
        <f t="shared" si="0"/>
        <v>8732.9365200000029</v>
      </c>
      <c r="H4" s="2">
        <f t="shared" si="1"/>
        <v>0.51000000000931323</v>
      </c>
      <c r="I4" s="10">
        <v>0</v>
      </c>
      <c r="J4" s="3"/>
      <c r="K4" s="4"/>
      <c r="L4" s="4"/>
      <c r="M4" s="4"/>
      <c r="N4" s="4"/>
      <c r="O4" s="4"/>
      <c r="P4" s="4"/>
      <c r="Q4" s="4"/>
      <c r="R4" s="4"/>
      <c r="S4" s="4"/>
      <c r="T4" s="4"/>
      <c r="U4" s="4"/>
      <c r="V4" s="4"/>
      <c r="W4" s="4"/>
      <c r="X4" s="4"/>
      <c r="Y4" s="4"/>
      <c r="Z4" s="4"/>
    </row>
    <row r="5" spans="1:26" ht="12.75" customHeight="1">
      <c r="A5" s="9">
        <v>151</v>
      </c>
      <c r="B5" s="1">
        <v>4</v>
      </c>
      <c r="C5" s="1">
        <f>'PR-RAS'!D9</f>
        <v>1112376.17</v>
      </c>
      <c r="D5" s="1">
        <f>'PR-RAS'!E9</f>
        <v>1174544.8400000001</v>
      </c>
      <c r="E5" s="1">
        <v>0</v>
      </c>
      <c r="F5" s="1">
        <v>0</v>
      </c>
      <c r="G5" s="2">
        <f t="shared" si="0"/>
        <v>13845.8634</v>
      </c>
      <c r="H5" s="2">
        <f t="shared" si="1"/>
        <v>0.32999999984167516</v>
      </c>
      <c r="I5" s="10">
        <v>0</v>
      </c>
      <c r="J5" s="3"/>
      <c r="K5" s="4"/>
      <c r="L5" s="4"/>
      <c r="M5" s="4"/>
      <c r="N5" s="4"/>
      <c r="O5" s="4"/>
      <c r="P5" s="4"/>
      <c r="Q5" s="4"/>
      <c r="R5" s="4"/>
      <c r="S5" s="4"/>
      <c r="T5" s="4"/>
      <c r="U5" s="4"/>
      <c r="V5" s="4"/>
      <c r="W5" s="4"/>
      <c r="X5" s="4"/>
      <c r="Y5" s="4"/>
      <c r="Z5" s="4"/>
    </row>
    <row r="6" spans="1:26" ht="12.75" customHeight="1">
      <c r="A6" s="9">
        <v>151</v>
      </c>
      <c r="B6" s="1">
        <v>5</v>
      </c>
      <c r="C6" s="1">
        <f>'PR-RAS'!D10</f>
        <v>65530.62</v>
      </c>
      <c r="D6" s="1">
        <f>'PR-RAS'!E10</f>
        <v>62577.86</v>
      </c>
      <c r="E6" s="1">
        <v>0</v>
      </c>
      <c r="F6" s="1">
        <v>0</v>
      </c>
      <c r="G6" s="2">
        <f t="shared" si="0"/>
        <v>953.43169999999998</v>
      </c>
      <c r="H6" s="2">
        <f t="shared" si="1"/>
        <v>0.51999999999679858</v>
      </c>
      <c r="I6" s="10">
        <v>0</v>
      </c>
      <c r="J6" s="3"/>
      <c r="K6" s="4"/>
      <c r="L6" s="4"/>
      <c r="M6" s="4"/>
      <c r="N6" s="4"/>
      <c r="O6" s="4"/>
      <c r="P6" s="4"/>
      <c r="Q6" s="4"/>
      <c r="R6" s="4"/>
      <c r="S6" s="4"/>
      <c r="T6" s="4"/>
      <c r="U6" s="4"/>
      <c r="V6" s="4"/>
      <c r="W6" s="4"/>
      <c r="X6" s="4"/>
      <c r="Y6" s="4"/>
      <c r="Z6" s="4"/>
    </row>
    <row r="7" spans="1:26" ht="12.75" customHeight="1">
      <c r="A7" s="9">
        <v>151</v>
      </c>
      <c r="B7" s="1">
        <v>6</v>
      </c>
      <c r="C7" s="1">
        <f>'PR-RAS'!D11</f>
        <v>1611.07</v>
      </c>
      <c r="D7" s="1">
        <f>'PR-RAS'!E11</f>
        <v>3099.2</v>
      </c>
      <c r="E7" s="1">
        <v>0</v>
      </c>
      <c r="F7" s="1">
        <v>0</v>
      </c>
      <c r="G7" s="2">
        <f t="shared" si="0"/>
        <v>46.856819999999999</v>
      </c>
      <c r="H7" s="2">
        <f t="shared" si="1"/>
        <v>0.26999999999975444</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291573.92</v>
      </c>
      <c r="D11" s="1">
        <f>'PR-RAS'!E15</f>
        <v>228704.45</v>
      </c>
      <c r="E11" s="1">
        <v>0</v>
      </c>
      <c r="F11" s="1">
        <v>0</v>
      </c>
      <c r="G11" s="2">
        <f t="shared" si="0"/>
        <v>7489.8282000000008</v>
      </c>
      <c r="H11" s="2">
        <f t="shared" si="1"/>
        <v>0.53000000002793968</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14957.01</v>
      </c>
      <c r="D19" s="1">
        <f>'PR-RAS'!E23</f>
        <v>56542.65</v>
      </c>
      <c r="E19" s="1">
        <v>0</v>
      </c>
      <c r="F19" s="1">
        <v>0</v>
      </c>
      <c r="G19" s="2">
        <f t="shared" si="0"/>
        <v>2304.7615799999999</v>
      </c>
      <c r="H19" s="2">
        <f t="shared" si="1"/>
        <v>0.35999999999876309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14957.01</v>
      </c>
      <c r="D23" s="1">
        <f>'PR-RAS'!E27</f>
        <v>56542.65</v>
      </c>
      <c r="E23" s="1">
        <v>0</v>
      </c>
      <c r="F23" s="1">
        <v>0</v>
      </c>
      <c r="G23" s="2">
        <f t="shared" si="0"/>
        <v>2816.9308199999996</v>
      </c>
      <c r="H23" s="2">
        <f t="shared" si="1"/>
        <v>0.35999999999876309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4060.92</v>
      </c>
      <c r="D25" s="1">
        <f>'PR-RAS'!E29</f>
        <v>10614.12</v>
      </c>
      <c r="E25" s="1">
        <v>0</v>
      </c>
      <c r="F25" s="1">
        <v>0</v>
      </c>
      <c r="G25" s="2">
        <f t="shared" si="0"/>
        <v>606.93984000000012</v>
      </c>
      <c r="H25" s="2">
        <f t="shared" si="1"/>
        <v>0.2000000000007276</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4060.92</v>
      </c>
      <c r="D27" s="1">
        <f>'PR-RAS'!E31</f>
        <v>10614.12</v>
      </c>
      <c r="E27" s="1">
        <v>0</v>
      </c>
      <c r="F27" s="1">
        <v>0</v>
      </c>
      <c r="G27" s="2">
        <f t="shared" si="0"/>
        <v>657.51816000000008</v>
      </c>
      <c r="H27" s="2">
        <f t="shared" si="1"/>
        <v>0.2000000000007276</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529332.43999999994</v>
      </c>
      <c r="D46" s="1">
        <f>'PR-RAS'!E50</f>
        <v>667745.03</v>
      </c>
      <c r="E46" s="1">
        <v>0</v>
      </c>
      <c r="F46" s="1">
        <v>0</v>
      </c>
      <c r="G46" s="2">
        <f t="shared" si="0"/>
        <v>83917.012499999997</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529332.43999999994</v>
      </c>
      <c r="D55" s="1">
        <f>'PR-RAS'!E59</f>
        <v>519495.03</v>
      </c>
      <c r="E55" s="1">
        <v>0</v>
      </c>
      <c r="F55" s="1">
        <v>0</v>
      </c>
      <c r="G55" s="2">
        <f t="shared" si="0"/>
        <v>84689.414999999994</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529332.43999999994</v>
      </c>
      <c r="D56" s="1">
        <f>'PR-RAS'!E60</f>
        <v>519495.03</v>
      </c>
      <c r="E56" s="1">
        <v>0</v>
      </c>
      <c r="F56" s="1">
        <v>0</v>
      </c>
      <c r="G56" s="2">
        <f t="shared" si="0"/>
        <v>86257.737500000003</v>
      </c>
      <c r="H56" s="2">
        <f t="shared" si="1"/>
        <v>0.46999999997206032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148250</v>
      </c>
      <c r="E70" s="1">
        <v>0</v>
      </c>
      <c r="F70" s="1">
        <v>0</v>
      </c>
      <c r="G70" s="2">
        <f t="shared" si="0"/>
        <v>20458.5</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148250</v>
      </c>
      <c r="E72" s="1">
        <v>0</v>
      </c>
      <c r="F72" s="1">
        <v>0</v>
      </c>
      <c r="G72" s="2">
        <f t="shared" si="0"/>
        <v>21051.499999999996</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180505.3</v>
      </c>
      <c r="D78" s="1">
        <f>'PR-RAS'!E82</f>
        <v>278112.75</v>
      </c>
      <c r="E78" s="1">
        <v>0</v>
      </c>
      <c r="F78" s="1">
        <v>0</v>
      </c>
      <c r="G78" s="2">
        <f t="shared" si="0"/>
        <v>56728.2716</v>
      </c>
      <c r="H78" s="2">
        <f t="shared" si="1"/>
        <v>0.54999999998835847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54.43</v>
      </c>
      <c r="D79" s="1">
        <f>'PR-RAS'!E83</f>
        <v>7.71</v>
      </c>
      <c r="E79" s="1">
        <v>0</v>
      </c>
      <c r="F79" s="1">
        <v>0</v>
      </c>
      <c r="G79" s="2">
        <f t="shared" si="0"/>
        <v>5.4482999999999997</v>
      </c>
      <c r="H79" s="2">
        <f t="shared" si="1"/>
        <v>0.71999999999999975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54.43</v>
      </c>
      <c r="D81" s="1">
        <f>'PR-RAS'!E85</f>
        <v>7.71</v>
      </c>
      <c r="E81" s="1">
        <v>0</v>
      </c>
      <c r="F81" s="1">
        <v>0</v>
      </c>
      <c r="G81" s="2">
        <f t="shared" si="0"/>
        <v>5.5880000000000001</v>
      </c>
      <c r="H81" s="2">
        <f t="shared" si="1"/>
        <v>0.71999999999999975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180450.87</v>
      </c>
      <c r="D87" s="1">
        <f>'PR-RAS'!E91</f>
        <v>278105.03999999998</v>
      </c>
      <c r="E87" s="1">
        <v>0</v>
      </c>
      <c r="F87" s="1">
        <v>0</v>
      </c>
      <c r="G87" s="2">
        <f t="shared" si="0"/>
        <v>63352.84169999999</v>
      </c>
      <c r="H87" s="2">
        <f t="shared" si="1"/>
        <v>0.16999999998370185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1784.98</v>
      </c>
      <c r="E88" s="1">
        <v>0</v>
      </c>
      <c r="F88" s="1">
        <v>0</v>
      </c>
      <c r="G88" s="2">
        <f t="shared" si="0"/>
        <v>310.58652000000001</v>
      </c>
      <c r="H88" s="2">
        <f t="shared" si="1"/>
        <v>1.999999999998181E-2</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180450.87</v>
      </c>
      <c r="D90" s="1">
        <f>'PR-RAS'!E94</f>
        <v>276320.06</v>
      </c>
      <c r="E90" s="1">
        <v>0</v>
      </c>
      <c r="F90" s="1">
        <v>0</v>
      </c>
      <c r="G90" s="2">
        <f t="shared" si="0"/>
        <v>65245.098109999999</v>
      </c>
      <c r="H90" s="2">
        <f t="shared" si="1"/>
        <v>0.19000000000232831</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694194.24</v>
      </c>
      <c r="D102" s="1">
        <f>'PR-RAS'!E106</f>
        <v>413090.81</v>
      </c>
      <c r="E102" s="1">
        <v>0</v>
      </c>
      <c r="F102" s="1">
        <v>0</v>
      </c>
      <c r="G102" s="2">
        <f t="shared" si="0"/>
        <v>153557.96186000001</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47491.72</v>
      </c>
      <c r="D103" s="1">
        <f>'PR-RAS'!E107</f>
        <v>47065.36</v>
      </c>
      <c r="E103" s="1">
        <v>0</v>
      </c>
      <c r="F103" s="1">
        <v>0</v>
      </c>
      <c r="G103" s="2">
        <f t="shared" si="0"/>
        <v>14445.488879999999</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47491.72</v>
      </c>
      <c r="D105" s="1">
        <f>'PR-RAS'!E109</f>
        <v>47065.36</v>
      </c>
      <c r="E105" s="1">
        <v>0</v>
      </c>
      <c r="F105" s="1">
        <v>0</v>
      </c>
      <c r="G105" s="2">
        <f t="shared" si="0"/>
        <v>14728.733759999999</v>
      </c>
      <c r="H105" s="2">
        <f t="shared" si="1"/>
        <v>0.63999999999941792</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221756.91</v>
      </c>
      <c r="D108" s="1">
        <f>'PR-RAS'!E112</f>
        <v>16032.93</v>
      </c>
      <c r="E108" s="1">
        <v>0</v>
      </c>
      <c r="F108" s="1">
        <v>0</v>
      </c>
      <c r="G108" s="2">
        <f t="shared" si="0"/>
        <v>27159.036390000001</v>
      </c>
      <c r="H108" s="2">
        <f t="shared" si="1"/>
        <v>0.1599999999962165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6819.32</v>
      </c>
      <c r="D111" s="1">
        <f>'PR-RAS'!E115</f>
        <v>0</v>
      </c>
      <c r="E111" s="1">
        <v>0</v>
      </c>
      <c r="F111" s="1">
        <v>0</v>
      </c>
      <c r="G111" s="2">
        <f t="shared" si="0"/>
        <v>750.12519999999995</v>
      </c>
      <c r="H111" s="2">
        <f t="shared" si="1"/>
        <v>0.31999999999970896</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214937.59</v>
      </c>
      <c r="D113" s="1">
        <f>'PR-RAS'!E117</f>
        <v>16032.93</v>
      </c>
      <c r="E113" s="1">
        <v>0</v>
      </c>
      <c r="F113" s="1">
        <v>0</v>
      </c>
      <c r="G113" s="2">
        <f t="shared" si="0"/>
        <v>27664.386400000003</v>
      </c>
      <c r="H113" s="2">
        <f t="shared" si="1"/>
        <v>0.48000000000320142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424945.61</v>
      </c>
      <c r="D116" s="1">
        <f>'PR-RAS'!E120</f>
        <v>349992.52</v>
      </c>
      <c r="E116" s="1">
        <v>0</v>
      </c>
      <c r="F116" s="1">
        <v>0</v>
      </c>
      <c r="G116" s="2">
        <f t="shared" si="0"/>
        <v>129367.02475</v>
      </c>
      <c r="H116" s="2">
        <f t="shared" si="1"/>
        <v>0.86999999999534339</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3005.02</v>
      </c>
      <c r="E117" s="1">
        <v>0</v>
      </c>
      <c r="F117" s="1">
        <v>0</v>
      </c>
      <c r="G117" s="2">
        <f t="shared" si="0"/>
        <v>697.16464000000008</v>
      </c>
      <c r="H117" s="2">
        <f t="shared" si="1"/>
        <v>1.999999999998181E-2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424945.61</v>
      </c>
      <c r="D118" s="1">
        <f>'PR-RAS'!E122</f>
        <v>346987.5</v>
      </c>
      <c r="E118" s="1">
        <v>0</v>
      </c>
      <c r="F118" s="1">
        <v>0</v>
      </c>
      <c r="G118" s="2">
        <f t="shared" si="0"/>
        <v>130913.71136999999</v>
      </c>
      <c r="H118" s="2">
        <f t="shared" si="1"/>
        <v>0.89000000001396984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1448166.86</v>
      </c>
      <c r="D147" s="1">
        <f>'PR-RAS'!E151</f>
        <v>1684099.3199999998</v>
      </c>
      <c r="E147" s="1">
        <v>0</v>
      </c>
      <c r="F147" s="1">
        <v>0</v>
      </c>
      <c r="G147" s="2">
        <f t="shared" si="0"/>
        <v>703189.36300000001</v>
      </c>
      <c r="H147" s="2">
        <f t="shared" si="1"/>
        <v>0.45999999972991645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364603.44999999995</v>
      </c>
      <c r="D148" s="1">
        <f>'PR-RAS'!E152</f>
        <v>423422.31999999995</v>
      </c>
      <c r="E148" s="1">
        <v>0</v>
      </c>
      <c r="F148" s="1">
        <v>0</v>
      </c>
      <c r="G148" s="2">
        <f t="shared" si="0"/>
        <v>178082.86922999998</v>
      </c>
      <c r="H148" s="2">
        <f t="shared" si="1"/>
        <v>0.76999999990221113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307556.59999999998</v>
      </c>
      <c r="D149" s="1">
        <f>'PR-RAS'!E153</f>
        <v>351856.99</v>
      </c>
      <c r="E149" s="1">
        <v>0</v>
      </c>
      <c r="F149" s="1">
        <v>0</v>
      </c>
      <c r="G149" s="2">
        <f t="shared" si="0"/>
        <v>149668.04583999998</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307556.59999999998</v>
      </c>
      <c r="D150" s="1">
        <f>'PR-RAS'!E154</f>
        <v>351856.99</v>
      </c>
      <c r="E150" s="1">
        <v>0</v>
      </c>
      <c r="F150" s="1">
        <v>0</v>
      </c>
      <c r="G150" s="2">
        <f t="shared" si="0"/>
        <v>150679.31641999999</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6300</v>
      </c>
      <c r="D154" s="1">
        <f>'PR-RAS'!E158</f>
        <v>13508.91</v>
      </c>
      <c r="E154" s="1">
        <v>0</v>
      </c>
      <c r="F154" s="1">
        <v>0</v>
      </c>
      <c r="G154" s="2">
        <f t="shared" si="0"/>
        <v>5097.6264599999995</v>
      </c>
      <c r="H154" s="2">
        <f t="shared" si="1"/>
        <v>9.0000000000145519E-2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50746.85</v>
      </c>
      <c r="D155" s="1">
        <f>'PR-RAS'!E159</f>
        <v>58056.42</v>
      </c>
      <c r="E155" s="1">
        <v>0</v>
      </c>
      <c r="F155" s="1">
        <v>0</v>
      </c>
      <c r="G155" s="2">
        <f t="shared" si="0"/>
        <v>25696.392260000001</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50746.85</v>
      </c>
      <c r="D157" s="1">
        <f>'PR-RAS'!E161</f>
        <v>58056.42</v>
      </c>
      <c r="E157" s="1">
        <v>0</v>
      </c>
      <c r="F157" s="1">
        <v>0</v>
      </c>
      <c r="G157" s="2">
        <f t="shared" si="0"/>
        <v>26030.111639999999</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453456.42000000004</v>
      </c>
      <c r="D159" s="1">
        <f>'PR-RAS'!E163</f>
        <v>503904.03</v>
      </c>
      <c r="E159" s="1">
        <v>0</v>
      </c>
      <c r="F159" s="1">
        <v>0</v>
      </c>
      <c r="G159" s="2">
        <f t="shared" si="0"/>
        <v>230879.78784</v>
      </c>
      <c r="H159" s="2">
        <f t="shared" si="1"/>
        <v>0.45000000006984919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15555</v>
      </c>
      <c r="D160" s="1">
        <f>'PR-RAS'!E164</f>
        <v>22580</v>
      </c>
      <c r="E160" s="1">
        <v>0</v>
      </c>
      <c r="F160" s="1">
        <v>0</v>
      </c>
      <c r="G160" s="2">
        <f t="shared" si="0"/>
        <v>9653.6849999999995</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15555</v>
      </c>
      <c r="D161" s="1">
        <f>'PR-RAS'!E165</f>
        <v>21380</v>
      </c>
      <c r="E161" s="1">
        <v>0</v>
      </c>
      <c r="F161" s="1">
        <v>0</v>
      </c>
      <c r="G161" s="2">
        <f t="shared" si="0"/>
        <v>9330.4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1200</v>
      </c>
      <c r="E163" s="1">
        <v>0</v>
      </c>
      <c r="F163" s="1">
        <v>0</v>
      </c>
      <c r="G163" s="2">
        <f t="shared" si="0"/>
        <v>388.8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87844.76</v>
      </c>
      <c r="D165" s="1">
        <f>'PR-RAS'!E169</f>
        <v>134288.51</v>
      </c>
      <c r="E165" s="1">
        <v>0</v>
      </c>
      <c r="F165" s="1">
        <v>0</v>
      </c>
      <c r="G165" s="2">
        <f t="shared" si="0"/>
        <v>58453.171920000008</v>
      </c>
      <c r="H165" s="2">
        <f t="shared" si="1"/>
        <v>0.72999999999592546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12929.72</v>
      </c>
      <c r="D166" s="1">
        <f>'PR-RAS'!E170</f>
        <v>24909.67</v>
      </c>
      <c r="E166" s="1">
        <v>0</v>
      </c>
      <c r="F166" s="1">
        <v>0</v>
      </c>
      <c r="G166" s="2">
        <f t="shared" si="0"/>
        <v>10353.5949</v>
      </c>
      <c r="H166" s="2">
        <f t="shared" si="1"/>
        <v>0.61000000000240107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74915.039999999994</v>
      </c>
      <c r="D168" s="1">
        <f>'PR-RAS'!E172</f>
        <v>109378.84</v>
      </c>
      <c r="E168" s="1">
        <v>0</v>
      </c>
      <c r="F168" s="1">
        <v>0</v>
      </c>
      <c r="G168" s="2">
        <f t="shared" si="0"/>
        <v>49043.344239999999</v>
      </c>
      <c r="H168" s="2">
        <f t="shared" si="1"/>
        <v>0.19999999999708962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197769.43</v>
      </c>
      <c r="D173" s="1">
        <f>'PR-RAS'!E177</f>
        <v>246037.65000000002</v>
      </c>
      <c r="E173" s="1">
        <v>0</v>
      </c>
      <c r="F173" s="1">
        <v>0</v>
      </c>
      <c r="G173" s="2">
        <f t="shared" si="0"/>
        <v>118653.29355999999</v>
      </c>
      <c r="H173" s="2">
        <f t="shared" si="1"/>
        <v>0.77999999996973202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32274.28</v>
      </c>
      <c r="D174" s="1">
        <f>'PR-RAS'!E178</f>
        <v>31412.73</v>
      </c>
      <c r="E174" s="1">
        <v>0</v>
      </c>
      <c r="F174" s="1">
        <v>0</v>
      </c>
      <c r="G174" s="2">
        <f t="shared" si="0"/>
        <v>16452.255019999997</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77386.59</v>
      </c>
      <c r="D175" s="1">
        <f>'PR-RAS'!E179</f>
        <v>126223.35</v>
      </c>
      <c r="E175" s="1">
        <v>0</v>
      </c>
      <c r="F175" s="1">
        <v>0</v>
      </c>
      <c r="G175" s="2">
        <f t="shared" si="0"/>
        <v>57390.992460000001</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11237.5</v>
      </c>
      <c r="D176" s="1">
        <f>'PR-RAS'!E180</f>
        <v>11862.5</v>
      </c>
      <c r="E176" s="1">
        <v>0</v>
      </c>
      <c r="F176" s="1">
        <v>0</v>
      </c>
      <c r="G176" s="2">
        <f t="shared" si="0"/>
        <v>6118.4375</v>
      </c>
      <c r="H176" s="2">
        <f t="shared" si="1"/>
        <v>1</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37060.32</v>
      </c>
      <c r="D177" s="1">
        <f>'PR-RAS'!E181</f>
        <v>21204.81</v>
      </c>
      <c r="E177" s="1">
        <v>0</v>
      </c>
      <c r="F177" s="1">
        <v>0</v>
      </c>
      <c r="G177" s="2">
        <f t="shared" si="0"/>
        <v>13986.709439999999</v>
      </c>
      <c r="H177" s="2">
        <f t="shared" si="1"/>
        <v>0.50999999999839929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5625</v>
      </c>
      <c r="D179" s="1">
        <f>'PR-RAS'!E183</f>
        <v>18550</v>
      </c>
      <c r="E179" s="1">
        <v>0</v>
      </c>
      <c r="F179" s="1">
        <v>0</v>
      </c>
      <c r="G179" s="2">
        <f t="shared" si="0"/>
        <v>7605.0499999999993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24468.78</v>
      </c>
      <c r="D180" s="1">
        <f>'PR-RAS'!E184</f>
        <v>26923.75</v>
      </c>
      <c r="E180" s="1">
        <v>0</v>
      </c>
      <c r="F180" s="1">
        <v>0</v>
      </c>
      <c r="G180" s="2">
        <f t="shared" si="0"/>
        <v>14018.614119999998</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9716.9599999999991</v>
      </c>
      <c r="D182" s="1">
        <f>'PR-RAS'!E186</f>
        <v>9860.51</v>
      </c>
      <c r="E182" s="1">
        <v>0</v>
      </c>
      <c r="F182" s="1">
        <v>0</v>
      </c>
      <c r="G182" s="2">
        <f t="shared" si="0"/>
        <v>5328.2743799999998</v>
      </c>
      <c r="H182" s="2">
        <f t="shared" si="1"/>
        <v>0.53000000000065484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15685.08</v>
      </c>
      <c r="D183" s="1">
        <f>'PR-RAS'!E187</f>
        <v>17282.5</v>
      </c>
      <c r="E183" s="1">
        <v>0</v>
      </c>
      <c r="F183" s="1">
        <v>0</v>
      </c>
      <c r="G183" s="2">
        <f t="shared" si="0"/>
        <v>9145.5145599999996</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136602.15</v>
      </c>
      <c r="D184" s="1">
        <f>'PR-RAS'!E188</f>
        <v>83715.37</v>
      </c>
      <c r="E184" s="1">
        <v>0</v>
      </c>
      <c r="F184" s="1">
        <v>0</v>
      </c>
      <c r="G184" s="2">
        <f t="shared" si="0"/>
        <v>55638.01887</v>
      </c>
      <c r="H184" s="2">
        <f t="shared" si="1"/>
        <v>0.51999999998952262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20400.650000000001</v>
      </c>
      <c r="D185" s="1">
        <f>'PR-RAS'!E189</f>
        <v>2986.01</v>
      </c>
      <c r="E185" s="1">
        <v>0</v>
      </c>
      <c r="F185" s="1">
        <v>0</v>
      </c>
      <c r="G185" s="2">
        <f t="shared" si="0"/>
        <v>4852.5712800000001</v>
      </c>
      <c r="H185" s="2">
        <f t="shared" si="1"/>
        <v>0.35999999999876309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5300.86</v>
      </c>
      <c r="D187" s="1">
        <f>'PR-RAS'!E191</f>
        <v>7950.49</v>
      </c>
      <c r="E187" s="1">
        <v>0</v>
      </c>
      <c r="F187" s="1">
        <v>0</v>
      </c>
      <c r="G187" s="2">
        <f t="shared" si="0"/>
        <v>3943.5422400000002</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110900.64</v>
      </c>
      <c r="D191" s="1">
        <f>'PR-RAS'!E195</f>
        <v>72778.87</v>
      </c>
      <c r="E191" s="1">
        <v>0</v>
      </c>
      <c r="F191" s="1">
        <v>0</v>
      </c>
      <c r="G191" s="2">
        <f t="shared" si="0"/>
        <v>48727.092199999999</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147003.38999999998</v>
      </c>
      <c r="D192" s="1">
        <f>'PR-RAS'!E196</f>
        <v>41226.82</v>
      </c>
      <c r="E192" s="1">
        <v>0</v>
      </c>
      <c r="F192" s="1">
        <v>0</v>
      </c>
      <c r="G192" s="2">
        <f t="shared" si="0"/>
        <v>43826.292729999994</v>
      </c>
      <c r="H192" s="2">
        <f t="shared" si="1"/>
        <v>0.56999999998515705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147003.38999999998</v>
      </c>
      <c r="D206" s="1">
        <f>'PR-RAS'!E210</f>
        <v>41226.82</v>
      </c>
      <c r="E206" s="1">
        <v>0</v>
      </c>
      <c r="F206" s="1">
        <v>0</v>
      </c>
      <c r="G206" s="2">
        <f t="shared" si="0"/>
        <v>47038.691149999991</v>
      </c>
      <c r="H206" s="2">
        <f t="shared" si="1"/>
        <v>0.56999999998515705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9285.5499999999993</v>
      </c>
      <c r="D207" s="1">
        <f>'PR-RAS'!E211</f>
        <v>10179.64</v>
      </c>
      <c r="E207" s="1">
        <v>0</v>
      </c>
      <c r="F207" s="1">
        <v>0</v>
      </c>
      <c r="G207" s="2">
        <f t="shared" si="0"/>
        <v>6106.8349799999996</v>
      </c>
      <c r="H207" s="2">
        <f t="shared" si="1"/>
        <v>0.81000000000130967</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137717.84</v>
      </c>
      <c r="D210" s="1">
        <f>'PR-RAS'!E214</f>
        <v>31047.18</v>
      </c>
      <c r="E210" s="1">
        <v>0</v>
      </c>
      <c r="F210" s="1">
        <v>0</v>
      </c>
      <c r="G210" s="2">
        <f t="shared" si="0"/>
        <v>41760.749799999998</v>
      </c>
      <c r="H210" s="2">
        <f t="shared" si="1"/>
        <v>0.3400000000037835</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2776.39</v>
      </c>
      <c r="D211" s="1">
        <f>'PR-RAS'!E215</f>
        <v>2033.14</v>
      </c>
      <c r="E211" s="1">
        <v>0</v>
      </c>
      <c r="F211" s="1">
        <v>0</v>
      </c>
      <c r="G211" s="2">
        <f t="shared" si="0"/>
        <v>1436.9606999999999</v>
      </c>
      <c r="H211" s="2">
        <f t="shared" si="1"/>
        <v>0.52999999999997272</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2776.39</v>
      </c>
      <c r="D215" s="1">
        <f>'PR-RAS'!E219</f>
        <v>2033.14</v>
      </c>
      <c r="E215" s="1">
        <v>0</v>
      </c>
      <c r="F215" s="1">
        <v>0</v>
      </c>
      <c r="G215" s="2">
        <f t="shared" si="0"/>
        <v>1464.3313800000001</v>
      </c>
      <c r="H215" s="2">
        <f t="shared" si="1"/>
        <v>0.52999999999997272</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2776.39</v>
      </c>
      <c r="D218" s="1">
        <f>'PR-RAS'!E222</f>
        <v>2033.14</v>
      </c>
      <c r="E218" s="1">
        <v>0</v>
      </c>
      <c r="F218" s="1">
        <v>0</v>
      </c>
      <c r="G218" s="2">
        <f t="shared" si="0"/>
        <v>1484.8593900000001</v>
      </c>
      <c r="H218" s="2">
        <f t="shared" si="1"/>
        <v>0.52999999999997272</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32174.27</v>
      </c>
      <c r="D220" s="1">
        <f>'PR-RAS'!E224</f>
        <v>33257</v>
      </c>
      <c r="E220" s="1">
        <v>0</v>
      </c>
      <c r="F220" s="1">
        <v>0</v>
      </c>
      <c r="G220" s="2">
        <f t="shared" si="0"/>
        <v>21612.73113</v>
      </c>
      <c r="H220" s="2">
        <f t="shared" si="1"/>
        <v>0.27000000000043656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32174.27</v>
      </c>
      <c r="D227" s="1">
        <f>'PR-RAS'!E231</f>
        <v>33257</v>
      </c>
      <c r="E227" s="1">
        <v>0</v>
      </c>
      <c r="F227" s="1">
        <v>0</v>
      </c>
      <c r="G227" s="2">
        <f t="shared" si="0"/>
        <v>22303.549020000002</v>
      </c>
      <c r="H227" s="2">
        <f t="shared" si="1"/>
        <v>0.27000000000043656</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32174.27</v>
      </c>
      <c r="D228" s="1">
        <f>'PR-RAS'!E232</f>
        <v>33257</v>
      </c>
      <c r="E228" s="1">
        <v>0</v>
      </c>
      <c r="F228" s="1">
        <v>0</v>
      </c>
      <c r="G228" s="2">
        <f t="shared" si="0"/>
        <v>22402.237290000001</v>
      </c>
      <c r="H228" s="2">
        <f t="shared" si="1"/>
        <v>0.27000000000043656</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195593.59</v>
      </c>
      <c r="D248" s="1">
        <f>'PR-RAS'!E252</f>
        <v>361018.14</v>
      </c>
      <c r="E248" s="1">
        <v>0</v>
      </c>
      <c r="F248" s="1">
        <v>0</v>
      </c>
      <c r="G248" s="2">
        <f t="shared" si="0"/>
        <v>226654.57788999999</v>
      </c>
      <c r="H248" s="2">
        <f t="shared" si="1"/>
        <v>0.5500000000174623</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195593.59</v>
      </c>
      <c r="D255" s="1">
        <f>'PR-RAS'!E259</f>
        <v>361018.14</v>
      </c>
      <c r="E255" s="1">
        <v>0</v>
      </c>
      <c r="F255" s="1">
        <v>0</v>
      </c>
      <c r="G255" s="2">
        <f t="shared" si="0"/>
        <v>233077.98698000002</v>
      </c>
      <c r="H255" s="2">
        <f t="shared" si="1"/>
        <v>0.5500000000174623</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195593.59</v>
      </c>
      <c r="D256" s="1">
        <f>'PR-RAS'!E260</f>
        <v>361018.14</v>
      </c>
      <c r="E256" s="1">
        <v>0</v>
      </c>
      <c r="F256" s="1">
        <v>0</v>
      </c>
      <c r="G256" s="2">
        <f t="shared" si="0"/>
        <v>233995.61684999999</v>
      </c>
      <c r="H256" s="2">
        <f t="shared" si="1"/>
        <v>0.5500000000174623</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252559.35</v>
      </c>
      <c r="D259" s="1">
        <f>'PR-RAS'!E263</f>
        <v>319237.87</v>
      </c>
      <c r="E259" s="1">
        <v>0</v>
      </c>
      <c r="F259" s="1">
        <v>0</v>
      </c>
      <c r="G259" s="2">
        <f t="shared" si="0"/>
        <v>229887.05322</v>
      </c>
      <c r="H259" s="2">
        <f t="shared" si="1"/>
        <v>0.48000000001047738</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252559.35</v>
      </c>
      <c r="D260" s="1">
        <f>'PR-RAS'!E264</f>
        <v>319237.87</v>
      </c>
      <c r="E260" s="1">
        <v>0</v>
      </c>
      <c r="F260" s="1">
        <v>0</v>
      </c>
      <c r="G260" s="2">
        <f t="shared" si="0"/>
        <v>230778.08830999999</v>
      </c>
      <c r="H260" s="2">
        <f t="shared" si="1"/>
        <v>0.48000000001047738</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252559.35</v>
      </c>
      <c r="D261" s="1">
        <f>'PR-RAS'!E265</f>
        <v>312600.07</v>
      </c>
      <c r="E261" s="1">
        <v>0</v>
      </c>
      <c r="F261" s="1">
        <v>0</v>
      </c>
      <c r="G261" s="2">
        <f t="shared" si="0"/>
        <v>228217.46739999999</v>
      </c>
      <c r="H261" s="2">
        <f t="shared" si="1"/>
        <v>0.42000000001280569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6637.8</v>
      </c>
      <c r="E262" s="1">
        <v>0</v>
      </c>
      <c r="F262" s="1">
        <v>0</v>
      </c>
      <c r="G262" s="2">
        <f t="shared" si="0"/>
        <v>3464.9316000000003</v>
      </c>
      <c r="H262" s="2">
        <f t="shared" si="1"/>
        <v>0.1999999999998181</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1448166.86</v>
      </c>
      <c r="D285" s="1">
        <f>'PR-RAS'!E289</f>
        <v>1684099.3199999998</v>
      </c>
      <c r="E285" s="1">
        <v>0</v>
      </c>
      <c r="F285" s="1">
        <v>0</v>
      </c>
      <c r="G285" s="2">
        <f t="shared" si="8"/>
        <v>1367847.8019999999</v>
      </c>
      <c r="H285" s="2">
        <f t="shared" si="9"/>
        <v>0.45999999972991645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862826.99</v>
      </c>
      <c r="D286" s="1">
        <f>'PR-RAS'!E290</f>
        <v>753523.49000000022</v>
      </c>
      <c r="E286" s="1">
        <v>0</v>
      </c>
      <c r="F286" s="1">
        <v>0</v>
      </c>
      <c r="G286" s="2">
        <f t="shared" si="8"/>
        <v>675414.08145000017</v>
      </c>
      <c r="H286" s="2">
        <f t="shared" si="9"/>
        <v>0.50000000023283064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343362.68</v>
      </c>
      <c r="D288" s="1">
        <f>'PR-RAS'!E292</f>
        <v>837010.39</v>
      </c>
      <c r="E288" s="1">
        <v>0</v>
      </c>
      <c r="F288" s="1">
        <v>0</v>
      </c>
      <c r="G288" s="2">
        <f t="shared" si="8"/>
        <v>578989.05301999999</v>
      </c>
      <c r="H288" s="2">
        <f t="shared" si="9"/>
        <v>0.71000000002095476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233871.65</v>
      </c>
      <c r="D290" s="1">
        <f>'PR-RAS'!E294</f>
        <v>273889.03000000003</v>
      </c>
      <c r="E290" s="1">
        <v>0</v>
      </c>
      <c r="F290" s="1">
        <v>0</v>
      </c>
      <c r="G290" s="2">
        <f t="shared" si="8"/>
        <v>225896.76618999999</v>
      </c>
      <c r="H290" s="2">
        <f t="shared" si="9"/>
        <v>0.38000000003376044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73592.399999999994</v>
      </c>
      <c r="E293" s="1">
        <v>0</v>
      </c>
      <c r="F293" s="1">
        <v>0</v>
      </c>
      <c r="G293" s="2">
        <f t="shared" si="8"/>
        <v>42977.961599999995</v>
      </c>
      <c r="H293" s="2">
        <f t="shared" si="9"/>
        <v>0.39999999999417923</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73592.399999999994</v>
      </c>
      <c r="E294" s="1">
        <v>0</v>
      </c>
      <c r="F294" s="1">
        <v>0</v>
      </c>
      <c r="G294" s="2">
        <f t="shared" si="8"/>
        <v>43125.146399999991</v>
      </c>
      <c r="H294" s="2">
        <f t="shared" si="9"/>
        <v>0.39999999999417923</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73592.399999999994</v>
      </c>
      <c r="E295" s="1">
        <v>0</v>
      </c>
      <c r="F295" s="1">
        <v>0</v>
      </c>
      <c r="G295" s="2">
        <f t="shared" si="8"/>
        <v>43272.331199999993</v>
      </c>
      <c r="H295" s="2">
        <f t="shared" si="9"/>
        <v>0.39999999999417923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73592.399999999994</v>
      </c>
      <c r="E296" s="1">
        <v>0</v>
      </c>
      <c r="F296" s="1">
        <v>0</v>
      </c>
      <c r="G296" s="2">
        <f t="shared" si="8"/>
        <v>43419.515999999996</v>
      </c>
      <c r="H296" s="2">
        <f t="shared" si="9"/>
        <v>0.39999999999417923</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814088.5</v>
      </c>
      <c r="D345" s="1">
        <f>'PR-RAS'!E350</f>
        <v>696636.15999999992</v>
      </c>
      <c r="E345" s="1">
        <v>0</v>
      </c>
      <c r="F345" s="1">
        <v>0</v>
      </c>
      <c r="G345" s="2">
        <f t="shared" si="8"/>
        <v>759332.12207999988</v>
      </c>
      <c r="H345" s="2">
        <f t="shared" si="9"/>
        <v>0.65999999991618097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814088.5</v>
      </c>
      <c r="D358" s="1">
        <f>'PR-RAS'!E363</f>
        <v>696636.15999999992</v>
      </c>
      <c r="E358" s="1">
        <v>0</v>
      </c>
      <c r="F358" s="1">
        <v>0</v>
      </c>
      <c r="G358" s="2">
        <f t="shared" si="8"/>
        <v>788027.81273999985</v>
      </c>
      <c r="H358" s="2">
        <f t="shared" si="9"/>
        <v>0.65999999991618097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814088.5</v>
      </c>
      <c r="D359" s="1">
        <f>'PR-RAS'!E364</f>
        <v>696636.15999999992</v>
      </c>
      <c r="E359" s="1">
        <v>0</v>
      </c>
      <c r="F359" s="1">
        <v>0</v>
      </c>
      <c r="G359" s="2">
        <f t="shared" si="8"/>
        <v>790235.17355999991</v>
      </c>
      <c r="H359" s="2">
        <f t="shared" si="9"/>
        <v>0.65999999991618097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188364.25</v>
      </c>
      <c r="D361" s="1">
        <f>'PR-RAS'!E366</f>
        <v>121497.97</v>
      </c>
      <c r="E361" s="1">
        <v>0</v>
      </c>
      <c r="F361" s="1">
        <v>0</v>
      </c>
      <c r="G361" s="2">
        <f t="shared" si="8"/>
        <v>155289.6684</v>
      </c>
      <c r="H361" s="2">
        <f t="shared" si="9"/>
        <v>0.27999999999883585</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379282.95</v>
      </c>
      <c r="D362" s="1">
        <f>'PR-RAS'!E367</f>
        <v>0</v>
      </c>
      <c r="E362" s="1">
        <v>0</v>
      </c>
      <c r="F362" s="1">
        <v>0</v>
      </c>
      <c r="G362" s="2">
        <f t="shared" si="8"/>
        <v>136921.14494999999</v>
      </c>
      <c r="H362" s="2">
        <f t="shared" si="9"/>
        <v>4.9999999988358468E-2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246441.3</v>
      </c>
      <c r="D363" s="1">
        <f>'PR-RAS'!E368</f>
        <v>575138.18999999994</v>
      </c>
      <c r="E363" s="1">
        <v>0</v>
      </c>
      <c r="F363" s="1">
        <v>0</v>
      </c>
      <c r="G363" s="2">
        <f t="shared" si="8"/>
        <v>505611.80015999998</v>
      </c>
      <c r="H363" s="2">
        <f t="shared" si="9"/>
        <v>0.48999999993247911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814088.5</v>
      </c>
      <c r="D403" s="1">
        <f>'PR-RAS'!E408</f>
        <v>623043.75999999989</v>
      </c>
      <c r="E403" s="1">
        <v>0</v>
      </c>
      <c r="F403" s="1">
        <v>0</v>
      </c>
      <c r="G403" s="2">
        <f t="shared" si="8"/>
        <v>828190.76003999996</v>
      </c>
      <c r="H403" s="2">
        <f t="shared" si="9"/>
        <v>0.7400000001071021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2310993.85</v>
      </c>
      <c r="D407" s="1">
        <f>'PR-RAS'!E412</f>
        <v>2511215.21</v>
      </c>
      <c r="E407" s="1">
        <v>0</v>
      </c>
      <c r="F407" s="1">
        <v>0</v>
      </c>
      <c r="G407" s="2">
        <f t="shared" si="8"/>
        <v>2977370.2536200001</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2262255.3600000003</v>
      </c>
      <c r="D408" s="1">
        <f>'PR-RAS'!E413</f>
        <v>2380735.4799999995</v>
      </c>
      <c r="E408" s="1">
        <v>0</v>
      </c>
      <c r="F408" s="1">
        <v>0</v>
      </c>
      <c r="G408" s="2">
        <f t="shared" si="8"/>
        <v>2858656.6122399997</v>
      </c>
      <c r="H408" s="2">
        <f t="shared" si="9"/>
        <v>0.83999999985098839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48738.489999999758</v>
      </c>
      <c r="D409" s="1">
        <f>'PR-RAS'!E414</f>
        <v>130479.73000000045</v>
      </c>
      <c r="E409" s="1">
        <v>0</v>
      </c>
      <c r="F409" s="1">
        <v>0</v>
      </c>
      <c r="G409" s="2">
        <f t="shared" si="8"/>
        <v>126356.76360000025</v>
      </c>
      <c r="H409" s="2">
        <f t="shared" si="9"/>
        <v>0.75999999931082129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343362.68</v>
      </c>
      <c r="D411" s="1">
        <f>'PR-RAS'!E416</f>
        <v>837010.39</v>
      </c>
      <c r="E411" s="1">
        <v>0</v>
      </c>
      <c r="F411" s="1">
        <v>0</v>
      </c>
      <c r="G411" s="2">
        <f t="shared" si="8"/>
        <v>827127.21859999991</v>
      </c>
      <c r="H411" s="2">
        <f t="shared" si="9"/>
        <v>0.71000000002095476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233871.65</v>
      </c>
      <c r="D413" s="1">
        <f>'PR-RAS'!E418</f>
        <v>273889.03000000003</v>
      </c>
      <c r="E413" s="1">
        <v>0</v>
      </c>
      <c r="F413" s="1">
        <v>0</v>
      </c>
      <c r="G413" s="2">
        <f t="shared" si="8"/>
        <v>322039.68051999999</v>
      </c>
      <c r="H413" s="2">
        <f t="shared" si="9"/>
        <v>0.38000000003376044</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2310993.85</v>
      </c>
      <c r="D633" s="1">
        <f>'PR-RAS'!E639</f>
        <v>2511215.21</v>
      </c>
      <c r="E633" s="1">
        <v>0</v>
      </c>
      <c r="F633" s="1">
        <v>0</v>
      </c>
      <c r="G633" s="2">
        <f t="shared" si="10"/>
        <v>4634724.1386399996</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2262255.3600000003</v>
      </c>
      <c r="D634" s="1">
        <f>'PR-RAS'!E640</f>
        <v>2380735.4799999995</v>
      </c>
      <c r="E634" s="1">
        <v>0</v>
      </c>
      <c r="F634" s="1">
        <v>0</v>
      </c>
      <c r="G634" s="2">
        <f t="shared" si="10"/>
        <v>4446018.7605599994</v>
      </c>
      <c r="H634" s="2">
        <f t="shared" si="11"/>
        <v>0.83999999985098839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48738.489999999758</v>
      </c>
      <c r="D635" s="1">
        <f>'PR-RAS'!E641</f>
        <v>130479.73000000045</v>
      </c>
      <c r="E635" s="1">
        <v>0</v>
      </c>
      <c r="F635" s="1">
        <v>0</v>
      </c>
      <c r="G635" s="2">
        <f t="shared" si="10"/>
        <v>196348.50030000042</v>
      </c>
      <c r="H635" s="2">
        <f t="shared" si="11"/>
        <v>0.75999999931082129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343362.68</v>
      </c>
      <c r="D637" s="1">
        <f>'PR-RAS'!E643</f>
        <v>837010.39</v>
      </c>
      <c r="E637" s="1">
        <v>0</v>
      </c>
      <c r="F637" s="1">
        <v>0</v>
      </c>
      <c r="G637" s="2">
        <f t="shared" si="10"/>
        <v>1283055.88056</v>
      </c>
      <c r="H637" s="2">
        <f t="shared" si="11"/>
        <v>0.71000000002095476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392101.16999999975</v>
      </c>
      <c r="D639" s="1">
        <f>'PR-RAS'!E645</f>
        <v>967490.12000000046</v>
      </c>
      <c r="E639" s="1">
        <v>0</v>
      </c>
      <c r="F639" s="1">
        <v>0</v>
      </c>
      <c r="G639" s="2">
        <f t="shared" si="10"/>
        <v>1484677.9395800005</v>
      </c>
      <c r="H639" s="2">
        <f t="shared" si="11"/>
        <v>0.29000000021187589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953964.2</v>
      </c>
      <c r="D642" s="1">
        <f>'PR-RAS'!E649</f>
        <v>925031.85</v>
      </c>
      <c r="E642" s="1">
        <v>0</v>
      </c>
      <c r="F642" s="1">
        <v>0</v>
      </c>
      <c r="G642" s="2">
        <f t="shared" si="10"/>
        <v>1797381.8839</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2420993.85</v>
      </c>
      <c r="D643" s="1">
        <f>'PR-RAS'!E650</f>
        <v>2651215.21</v>
      </c>
      <c r="E643" s="1">
        <v>0</v>
      </c>
      <c r="F643" s="1">
        <v>0</v>
      </c>
      <c r="G643" s="2">
        <f t="shared" si="10"/>
        <v>4958438.3813399998</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2902390.17</v>
      </c>
      <c r="D644" s="1">
        <f>'PR-RAS'!E651</f>
        <v>2529991.19</v>
      </c>
      <c r="E644" s="1">
        <v>0</v>
      </c>
      <c r="F644" s="1">
        <v>0</v>
      </c>
      <c r="G644" s="2">
        <f t="shared" si="10"/>
        <v>5119805.5496500004</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472567.87999999989</v>
      </c>
      <c r="D645" s="1">
        <f>'PR-RAS'!E652</f>
        <v>1046255.8700000001</v>
      </c>
      <c r="E645" s="1">
        <v>0</v>
      </c>
      <c r="F645" s="1">
        <v>0</v>
      </c>
      <c r="G645" s="2">
        <f t="shared" si="10"/>
        <v>1651911.2752800002</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525632.43999999994</v>
      </c>
      <c r="D654" s="1">
        <f>'PR-RAS'!E661</f>
        <v>519495.03</v>
      </c>
      <c r="E654" s="1">
        <v>0</v>
      </c>
      <c r="F654" s="1">
        <v>0</v>
      </c>
      <c r="G654" s="2">
        <f t="shared" si="10"/>
        <v>1021698.4925000001</v>
      </c>
      <c r="H654" s="2">
        <f t="shared" si="11"/>
        <v>0.46999999997206032</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3700</v>
      </c>
      <c r="D655" s="1">
        <f>'PR-RAS'!E662</f>
        <v>0</v>
      </c>
      <c r="E655" s="1">
        <v>0</v>
      </c>
      <c r="F655" s="1">
        <v>0</v>
      </c>
      <c r="G655" s="2">
        <f t="shared" si="10"/>
        <v>2419.8000000000002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148250</v>
      </c>
      <c r="E691" s="1">
        <v>0</v>
      </c>
      <c r="F691" s="1">
        <v>0</v>
      </c>
      <c r="G691" s="2">
        <f t="shared" si="10"/>
        <v>204584.99999999997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20400.650000000001</v>
      </c>
      <c r="D718" s="1">
        <f>'PR-RAS'!E725</f>
        <v>2986.01</v>
      </c>
      <c r="E718" s="1">
        <v>0</v>
      </c>
      <c r="F718" s="1">
        <v>0</v>
      </c>
      <c r="G718" s="2">
        <f t="shared" si="10"/>
        <v>18909.204389999999</v>
      </c>
      <c r="H718" s="2">
        <f t="shared" si="11"/>
        <v>0.35999999999876309</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2776.39</v>
      </c>
      <c r="D753" s="1">
        <f>'PR-RAS'!E760</f>
        <v>2033.14</v>
      </c>
      <c r="E753" s="1">
        <v>0</v>
      </c>
      <c r="F753" s="1">
        <v>0</v>
      </c>
      <c r="G753" s="2">
        <f t="shared" si="10"/>
        <v>5145.6878400000005</v>
      </c>
      <c r="H753" s="2">
        <f t="shared" si="11"/>
        <v>0.52999999999997272</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32174.27</v>
      </c>
      <c r="D755" s="1">
        <f>'PR-RAS'!E762</f>
        <v>33257</v>
      </c>
      <c r="E755" s="1">
        <v>0</v>
      </c>
      <c r="F755" s="1">
        <v>0</v>
      </c>
      <c r="G755" s="2">
        <f t="shared" si="10"/>
        <v>74410.955580000009</v>
      </c>
      <c r="H755" s="2">
        <f t="shared" si="11"/>
        <v>0.27000000000043656</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146093.59</v>
      </c>
      <c r="D809" s="1">
        <f>'PR-RAS'!E816</f>
        <v>313118.14</v>
      </c>
      <c r="E809" s="1">
        <v>0</v>
      </c>
      <c r="F809" s="1">
        <v>0</v>
      </c>
      <c r="G809" s="2">
        <f t="shared" si="10"/>
        <v>624042.53496000008</v>
      </c>
      <c r="H809" s="2">
        <f t="shared" si="11"/>
        <v>0.5500000000174623</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49500</v>
      </c>
      <c r="D812" s="1">
        <f>'PR-RAS'!E819</f>
        <v>47900</v>
      </c>
      <c r="E812" s="1">
        <v>0</v>
      </c>
      <c r="F812" s="1">
        <v>0</v>
      </c>
      <c r="G812" s="2">
        <f t="shared" si="18"/>
        <v>117838.3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252559.35</v>
      </c>
      <c r="D822" s="1">
        <f>'PR-RAS'!E829</f>
        <v>312600.07</v>
      </c>
      <c r="E822" s="1">
        <v>0</v>
      </c>
      <c r="F822" s="1">
        <v>0</v>
      </c>
      <c r="G822" s="2">
        <f t="shared" si="18"/>
        <v>720640.54128999996</v>
      </c>
      <c r="H822" s="2">
        <f t="shared" si="19"/>
        <v>0.42000000001280569</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87021.46</v>
      </c>
      <c r="D1480" s="6"/>
      <c r="E1480" s="6">
        <v>0</v>
      </c>
      <c r="F1480" s="6">
        <v>0</v>
      </c>
      <c r="G1480" s="7">
        <f t="shared" ref="G1480:G1580" si="34">B1480/1000*C1480</f>
        <v>87.021460000000005</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2382264.3200000003</v>
      </c>
      <c r="D1481" s="1">
        <v>0</v>
      </c>
      <c r="E1481" s="1">
        <v>0</v>
      </c>
      <c r="F1481" s="1">
        <v>0</v>
      </c>
      <c r="G1481" s="2">
        <f t="shared" si="34"/>
        <v>4764.5286400000005</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1685628.1600000001</v>
      </c>
      <c r="D1483" s="1">
        <v>0</v>
      </c>
      <c r="E1483" s="1">
        <v>0</v>
      </c>
      <c r="F1483" s="1">
        <v>0</v>
      </c>
      <c r="G1483" s="2">
        <f t="shared" si="34"/>
        <v>6742.5126400000008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423422.32</v>
      </c>
      <c r="D1484" s="1">
        <v>0</v>
      </c>
      <c r="E1484" s="1">
        <v>0</v>
      </c>
      <c r="F1484" s="1">
        <v>0</v>
      </c>
      <c r="G1484" s="2">
        <f t="shared" si="34"/>
        <v>2117.1116000000002</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590531.11</v>
      </c>
      <c r="D1485" s="1">
        <v>0</v>
      </c>
      <c r="E1485" s="1">
        <v>0</v>
      </c>
      <c r="F1485" s="1">
        <v>0</v>
      </c>
      <c r="G1485" s="2">
        <f t="shared" si="34"/>
        <v>3543.1866599999998</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31047.18</v>
      </c>
      <c r="D1486" s="1">
        <v>0</v>
      </c>
      <c r="E1486" s="1">
        <v>0</v>
      </c>
      <c r="F1486" s="1">
        <v>0</v>
      </c>
      <c r="G1486" s="2">
        <f t="shared" si="34"/>
        <v>217.33026000000001</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2033.14</v>
      </c>
      <c r="D1487" s="1">
        <v>0</v>
      </c>
      <c r="E1487" s="1">
        <v>0</v>
      </c>
      <c r="F1487" s="1">
        <v>0</v>
      </c>
      <c r="G1487" s="2">
        <f t="shared" si="34"/>
        <v>16.26512</v>
      </c>
      <c r="H1487" s="2">
        <f t="shared" si="35"/>
        <v>0.14000000000010004</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319356.53999999998</v>
      </c>
      <c r="D1489" s="1">
        <v>0</v>
      </c>
      <c r="E1489" s="1">
        <v>0</v>
      </c>
      <c r="F1489" s="1">
        <v>0</v>
      </c>
      <c r="G1489" s="2">
        <f t="shared" si="34"/>
        <v>3193.5654</v>
      </c>
      <c r="H1489" s="2">
        <f t="shared" si="35"/>
        <v>0.46000000002095476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319237.87</v>
      </c>
      <c r="D1491" s="1">
        <v>0</v>
      </c>
      <c r="E1491" s="1">
        <v>0</v>
      </c>
      <c r="F1491" s="1">
        <v>0</v>
      </c>
      <c r="G1491" s="2">
        <f t="shared" si="34"/>
        <v>3830.8544400000001</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696636.16</v>
      </c>
      <c r="D1492" s="1">
        <v>0</v>
      </c>
      <c r="E1492" s="1">
        <v>0</v>
      </c>
      <c r="F1492" s="1">
        <v>0</v>
      </c>
      <c r="G1492" s="2">
        <f t="shared" si="34"/>
        <v>9056.2700800000002</v>
      </c>
      <c r="H1492" s="2">
        <f t="shared" si="35"/>
        <v>0.16000000003259629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2389991.19</v>
      </c>
      <c r="D1499" s="1">
        <v>0</v>
      </c>
      <c r="E1499" s="1">
        <v>0</v>
      </c>
      <c r="F1499" s="1">
        <v>0</v>
      </c>
      <c r="G1499" s="2">
        <f t="shared" si="34"/>
        <v>47799.823799999998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1689147.5299999998</v>
      </c>
      <c r="D1501" s="1">
        <v>0</v>
      </c>
      <c r="E1501" s="1">
        <v>0</v>
      </c>
      <c r="F1501" s="1">
        <v>0</v>
      </c>
      <c r="G1501" s="2">
        <f t="shared" si="34"/>
        <v>37161.245659999993</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413127.15</v>
      </c>
      <c r="D1502" s="1">
        <v>0</v>
      </c>
      <c r="E1502" s="1">
        <v>0</v>
      </c>
      <c r="F1502" s="1">
        <v>0</v>
      </c>
      <c r="G1502" s="2">
        <f t="shared" si="34"/>
        <v>9501.9244500000004</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604395.18999999994</v>
      </c>
      <c r="D1503" s="1">
        <v>0</v>
      </c>
      <c r="E1503" s="1">
        <v>0</v>
      </c>
      <c r="F1503" s="1">
        <v>0</v>
      </c>
      <c r="G1503" s="2">
        <f t="shared" si="34"/>
        <v>14505.484559999999</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31047.18</v>
      </c>
      <c r="D1504" s="1">
        <v>0</v>
      </c>
      <c r="E1504" s="1">
        <v>0</v>
      </c>
      <c r="F1504" s="1">
        <v>0</v>
      </c>
      <c r="G1504" s="2">
        <f t="shared" si="34"/>
        <v>776.17950000000008</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2033.14</v>
      </c>
      <c r="D1505" s="1">
        <v>0</v>
      </c>
      <c r="E1505" s="1">
        <v>0</v>
      </c>
      <c r="F1505" s="1">
        <v>0</v>
      </c>
      <c r="G1505" s="2">
        <f t="shared" si="34"/>
        <v>52.861640000000001</v>
      </c>
      <c r="H1505" s="2">
        <f t="shared" si="35"/>
        <v>0.14000000000010004</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319307</v>
      </c>
      <c r="D1507" s="1">
        <v>0</v>
      </c>
      <c r="E1507" s="1">
        <v>0</v>
      </c>
      <c r="F1507" s="1">
        <v>0</v>
      </c>
      <c r="G1507" s="2">
        <f t="shared" si="34"/>
        <v>8940.5959999999995</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319237.87</v>
      </c>
      <c r="D1509" s="1">
        <v>0</v>
      </c>
      <c r="E1509" s="1">
        <v>0</v>
      </c>
      <c r="F1509" s="1">
        <v>0</v>
      </c>
      <c r="G1509" s="2">
        <f t="shared" si="34"/>
        <v>9577.1360999999997</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700843.66</v>
      </c>
      <c r="D1510" s="1">
        <v>0</v>
      </c>
      <c r="E1510" s="1">
        <v>0</v>
      </c>
      <c r="F1510" s="1">
        <v>0</v>
      </c>
      <c r="G1510" s="2">
        <f t="shared" si="34"/>
        <v>21726.153460000001</v>
      </c>
      <c r="H1510" s="2">
        <f t="shared" si="35"/>
        <v>0.33999999996740371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79294.590000000317</v>
      </c>
      <c r="D1517" s="1">
        <v>0</v>
      </c>
      <c r="E1517" s="1">
        <v>0</v>
      </c>
      <c r="F1517" s="1">
        <v>0</v>
      </c>
      <c r="G1517" s="2">
        <f t="shared" si="34"/>
        <v>3013.1944200000121</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79294.59</v>
      </c>
      <c r="D1576" s="1">
        <v>0</v>
      </c>
      <c r="E1576" s="1">
        <v>0</v>
      </c>
      <c r="F1576" s="1">
        <v>0</v>
      </c>
      <c r="G1576" s="2">
        <f t="shared" si="34"/>
        <v>7691.5752299999995</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79294.59</v>
      </c>
      <c r="D1578" s="1">
        <v>0</v>
      </c>
      <c r="E1578" s="1">
        <v>0</v>
      </c>
      <c r="F1578" s="1">
        <v>0</v>
      </c>
      <c r="G1578" s="2">
        <f t="shared" si="34"/>
        <v>7850.1644100000003</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37814</v>
      </c>
      <c r="H6" s="19" t="s">
        <v>26</v>
      </c>
      <c r="I6" s="20" t="s">
        <v>27</v>
      </c>
      <c r="J6" s="4"/>
      <c r="L6" s="4"/>
      <c r="M6" s="4"/>
      <c r="N6" s="4"/>
      <c r="O6" s="4"/>
      <c r="P6" s="4"/>
      <c r="Q6" s="4"/>
      <c r="R6" s="4"/>
      <c r="S6" s="4"/>
      <c r="T6" s="4"/>
      <c r="U6" s="4"/>
      <c r="V6" s="4"/>
      <c r="W6" s="4"/>
      <c r="X6" s="4"/>
    </row>
    <row r="7" spans="1:24" ht="15" customHeight="1">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c r="A16" s="329" t="s">
        <v>29</v>
      </c>
      <c r="B16" s="325" t="str">
        <f>'PR-RAS'!B6</f>
        <v xml:space="preserve">PRIHODI POSLOVANJA (šifre 61+62+63+64+65+66+67+68) </v>
      </c>
      <c r="C16" s="321"/>
      <c r="D16" s="321"/>
      <c r="E16" s="321"/>
      <c r="F16" s="322"/>
      <c r="G16" s="34" t="str">
        <f>'PR-RAS'!C6</f>
        <v>6</v>
      </c>
      <c r="H16" s="172">
        <f>'PR-RAS'!D6</f>
        <v>2310993.85</v>
      </c>
      <c r="I16" s="172">
        <f>'PR-RAS'!E6</f>
        <v>2437622.81</v>
      </c>
      <c r="J16" s="4"/>
      <c r="K16" s="4"/>
      <c r="L16" s="4"/>
      <c r="M16" s="4"/>
      <c r="N16" s="4"/>
      <c r="O16" s="4"/>
      <c r="P16" s="4"/>
      <c r="Q16" s="4"/>
      <c r="R16" s="4"/>
      <c r="S16" s="4"/>
      <c r="T16" s="4"/>
      <c r="U16" s="4"/>
      <c r="V16" s="4"/>
      <c r="W16" s="4"/>
      <c r="X16" s="4"/>
    </row>
    <row r="17" spans="1:24" ht="12.75" customHeight="1">
      <c r="A17" s="330"/>
      <c r="B17" s="314" t="str">
        <f>'PR-RAS'!B151</f>
        <v xml:space="preserve">RASHODI POSLOVANJA (šifre 31+32+34+35+36+37+38) </v>
      </c>
      <c r="C17" s="315"/>
      <c r="D17" s="315"/>
      <c r="E17" s="315"/>
      <c r="F17" s="316"/>
      <c r="G17" s="35" t="str">
        <f>'PR-RAS'!C151</f>
        <v>3</v>
      </c>
      <c r="H17" s="172">
        <f>'PR-RAS'!D151</f>
        <v>1448166.86</v>
      </c>
      <c r="I17" s="172">
        <f>'PR-RAS'!E151</f>
        <v>1684099.3199999998</v>
      </c>
      <c r="J17" s="4"/>
      <c r="K17" s="4"/>
      <c r="L17" s="4"/>
      <c r="M17" s="4"/>
      <c r="N17" s="4"/>
      <c r="O17" s="4"/>
      <c r="P17" s="4"/>
      <c r="Q17" s="4"/>
      <c r="R17" s="4"/>
      <c r="S17" s="4"/>
      <c r="T17" s="4"/>
      <c r="U17" s="4"/>
      <c r="V17" s="4"/>
      <c r="W17" s="4"/>
      <c r="X17" s="4"/>
    </row>
    <row r="18" spans="1:24" ht="12.75" customHeight="1">
      <c r="A18" s="330"/>
      <c r="B18" s="314" t="str">
        <f>'PR-RAS'!B645</f>
        <v>Višak prihoda i primitaka raspoloživ u sljedećem razdoblju (šifre X005 + '9221-9222' - Y005 - '9222-9221')</v>
      </c>
      <c r="C18" s="315"/>
      <c r="D18" s="315"/>
      <c r="E18" s="315"/>
      <c r="F18" s="316"/>
      <c r="G18" s="35" t="str">
        <f>'PR-RAS'!C645</f>
        <v>X006</v>
      </c>
      <c r="H18" s="172">
        <f>'PR-RAS'!D645</f>
        <v>392101.16999999975</v>
      </c>
      <c r="I18" s="172">
        <f>'PR-RAS'!E645</f>
        <v>967490.12000000046</v>
      </c>
      <c r="J18" s="4"/>
      <c r="K18" s="4"/>
      <c r="L18" s="4"/>
      <c r="M18" s="4"/>
      <c r="N18" s="4"/>
      <c r="O18" s="4"/>
      <c r="P18" s="4"/>
      <c r="Q18" s="4"/>
      <c r="R18" s="4"/>
      <c r="S18" s="4"/>
      <c r="T18" s="4"/>
      <c r="U18" s="4"/>
      <c r="V18" s="4"/>
      <c r="W18" s="4"/>
      <c r="X18" s="4"/>
    </row>
    <row r="19" spans="1:24" ht="12.75" customHeight="1">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87021.46</v>
      </c>
      <c r="J33" s="4"/>
      <c r="K33" s="4"/>
      <c r="L33" s="4"/>
      <c r="M33" s="4"/>
      <c r="N33" s="4"/>
      <c r="O33" s="4"/>
      <c r="P33" s="4"/>
      <c r="Q33" s="4"/>
      <c r="R33" s="4"/>
      <c r="S33" s="4"/>
      <c r="T33" s="4"/>
      <c r="U33" s="4"/>
      <c r="V33" s="4"/>
      <c r="W33" s="4"/>
      <c r="X33" s="4"/>
    </row>
    <row r="34" spans="1:24" ht="12.75" customHeight="1">
      <c r="A34" s="330"/>
      <c r="B34" s="314" t="str">
        <f>OBVEZE!B42</f>
        <v>Stanje obveza na kraju izvještajnog razdoblja (šifre V001+V002-V004) i (šifre V007+V009)</v>
      </c>
      <c r="C34" s="315"/>
      <c r="D34" s="315"/>
      <c r="E34" s="315"/>
      <c r="F34" s="316"/>
      <c r="G34" s="160" t="str">
        <f>OBVEZE!C42</f>
        <v>V006</v>
      </c>
      <c r="H34" s="176" t="s">
        <v>46</v>
      </c>
      <c r="I34" s="177">
        <f>OBVEZE!D42</f>
        <v>79294.590000000317</v>
      </c>
      <c r="J34" s="4"/>
      <c r="K34" s="4"/>
      <c r="L34" s="4"/>
      <c r="M34" s="4"/>
      <c r="N34" s="4"/>
      <c r="O34" s="4"/>
      <c r="P34" s="4"/>
      <c r="Q34" s="4"/>
      <c r="R34" s="4"/>
      <c r="S34" s="4"/>
      <c r="T34" s="4"/>
      <c r="U34" s="4"/>
      <c r="V34" s="4"/>
      <c r="W34" s="4"/>
      <c r="X34" s="4"/>
    </row>
    <row r="35" spans="1:24" ht="12.75" customHeight="1">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1"/>
      <c r="B36" s="317" t="str">
        <f>OBVEZE!B101</f>
        <v>Stanje nedospjelih obveza na kraju izvještajnog razdoblja (šifre V010 + ND23 + ND24 + 'ND dio 25,26')</v>
      </c>
      <c r="C36" s="318"/>
      <c r="D36" s="318"/>
      <c r="E36" s="318"/>
      <c r="F36" s="319"/>
      <c r="G36" s="161" t="str">
        <f>OBVEZE!C101</f>
        <v>V009</v>
      </c>
      <c r="H36" s="180" t="s">
        <v>46</v>
      </c>
      <c r="I36" s="181">
        <f>OBVEZE!D101</f>
        <v>79294.59</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abSelected="1" topLeftCell="A750" workbookViewId="0">
      <selection activeCell="E699" sqref="E699"/>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c r="A2" s="351" t="s">
        <v>48</v>
      </c>
      <c r="B2" s="352"/>
      <c r="C2" s="352"/>
      <c r="D2" s="352"/>
      <c r="E2" s="352"/>
      <c r="F2" s="352"/>
    </row>
    <row r="3" spans="1:25" s="224" customFormat="1" ht="48">
      <c r="A3" s="310" t="s">
        <v>49</v>
      </c>
      <c r="B3" s="311" t="s">
        <v>41</v>
      </c>
      <c r="C3" s="285" t="s">
        <v>42</v>
      </c>
      <c r="D3" s="311" t="s">
        <v>50</v>
      </c>
      <c r="E3" s="311" t="s">
        <v>51</v>
      </c>
      <c r="F3" s="286"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54</v>
      </c>
      <c r="B5" s="354"/>
      <c r="C5" s="216"/>
      <c r="D5" s="74"/>
      <c r="E5" s="74"/>
      <c r="F5" s="61"/>
    </row>
    <row r="6" spans="1:25" ht="12.75" customHeight="1">
      <c r="A6" s="55">
        <v>6</v>
      </c>
      <c r="B6" s="87" t="s">
        <v>55</v>
      </c>
      <c r="C6" s="52" t="s">
        <v>56</v>
      </c>
      <c r="D6" s="53">
        <f>D7+D44+D50+D82+D106+D124+D133+D139</f>
        <v>2310993.85</v>
      </c>
      <c r="E6" s="53">
        <f>E7+E44+E50+E82+E106+E124+E133+E139</f>
        <v>2437622.81</v>
      </c>
      <c r="F6" s="54">
        <f t="shared" ref="F6:F131" si="0">IF(D6&lt;&gt;0,IF(E6/D6&gt;=100,"&gt;&gt;100",E6/D6*100),"-")</f>
        <v>105.47941570679644</v>
      </c>
    </row>
    <row r="7" spans="1:25" ht="12.75" customHeight="1">
      <c r="A7" s="55">
        <v>61</v>
      </c>
      <c r="B7" s="309" t="s">
        <v>57</v>
      </c>
      <c r="C7" s="52" t="s">
        <v>58</v>
      </c>
      <c r="D7" s="53">
        <f t="shared" ref="D7:E7" si="1">D8+D17+D23+D29+D37+D40</f>
        <v>906961.87000000023</v>
      </c>
      <c r="E7" s="53">
        <f t="shared" si="1"/>
        <v>1078674.2200000002</v>
      </c>
      <c r="F7" s="54">
        <f t="shared" si="0"/>
        <v>118.93269779908167</v>
      </c>
    </row>
    <row r="8" spans="1:25" ht="12.75" customHeight="1">
      <c r="A8" s="55">
        <v>611</v>
      </c>
      <c r="B8" s="87" t="s">
        <v>59</v>
      </c>
      <c r="C8" s="52" t="s">
        <v>60</v>
      </c>
      <c r="D8" s="53">
        <f t="shared" ref="D8:E8" si="2">SUM(D9:D14)-D15-D16</f>
        <v>887943.94000000018</v>
      </c>
      <c r="E8" s="53">
        <f t="shared" si="2"/>
        <v>1011517.4500000002</v>
      </c>
      <c r="F8" s="54">
        <f t="shared" si="0"/>
        <v>113.9168143880795</v>
      </c>
    </row>
    <row r="9" spans="1:25" ht="12.75" customHeight="1">
      <c r="A9" s="55">
        <v>6111</v>
      </c>
      <c r="B9" s="87" t="s">
        <v>61</v>
      </c>
      <c r="C9" s="52" t="s">
        <v>62</v>
      </c>
      <c r="D9" s="244">
        <v>1112376.17</v>
      </c>
      <c r="E9" s="244">
        <v>1174544.8400000001</v>
      </c>
      <c r="F9" s="54">
        <f t="shared" si="0"/>
        <v>105.58881713548396</v>
      </c>
    </row>
    <row r="10" spans="1:25" ht="12.75" customHeight="1">
      <c r="A10" s="55">
        <v>6112</v>
      </c>
      <c r="B10" s="87" t="s">
        <v>63</v>
      </c>
      <c r="C10" s="52" t="s">
        <v>64</v>
      </c>
      <c r="D10" s="244">
        <v>65530.62</v>
      </c>
      <c r="E10" s="244">
        <v>62577.86</v>
      </c>
      <c r="F10" s="54">
        <f t="shared" si="0"/>
        <v>95.494075899175073</v>
      </c>
    </row>
    <row r="11" spans="1:25" ht="12.75" customHeight="1">
      <c r="A11" s="55">
        <v>6113</v>
      </c>
      <c r="B11" s="87" t="s">
        <v>65</v>
      </c>
      <c r="C11" s="52" t="s">
        <v>66</v>
      </c>
      <c r="D11" s="244">
        <v>1611.07</v>
      </c>
      <c r="E11" s="244">
        <v>3099.2</v>
      </c>
      <c r="F11" s="54">
        <f t="shared" si="0"/>
        <v>192.36904665843198</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v>291573.92</v>
      </c>
      <c r="E15" s="244">
        <v>228704.45</v>
      </c>
      <c r="F15" s="54">
        <f t="shared" si="0"/>
        <v>78.437896640412845</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14957.01</v>
      </c>
      <c r="E23" s="53">
        <f t="shared" si="4"/>
        <v>56542.65</v>
      </c>
      <c r="F23" s="54">
        <f t="shared" si="0"/>
        <v>378.03444672431186</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v>14957.01</v>
      </c>
      <c r="E27" s="244">
        <v>56542.65</v>
      </c>
      <c r="F27" s="54">
        <f t="shared" si="0"/>
        <v>378.03444672431186</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4060.92</v>
      </c>
      <c r="E29" s="53">
        <f t="shared" si="5"/>
        <v>10614.12</v>
      </c>
      <c r="F29" s="54">
        <f t="shared" si="0"/>
        <v>261.37229987293523</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v>4060.92</v>
      </c>
      <c r="E31" s="244">
        <v>10614.12</v>
      </c>
      <c r="F31" s="54">
        <f t="shared" si="0"/>
        <v>261.37229987293523</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v>529332.43999999994</v>
      </c>
      <c r="E50" s="53">
        <f>E51+E54+E59+E62+E65+E68+E71+E74+E77</f>
        <v>667745.03</v>
      </c>
      <c r="F50" s="54">
        <f t="shared" si="0"/>
        <v>126.14851831110145</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529332.43999999994</v>
      </c>
      <c r="E59" s="53">
        <f t="shared" si="12"/>
        <v>519495.03</v>
      </c>
      <c r="F59" s="54">
        <f t="shared" si="0"/>
        <v>98.14154409278224</v>
      </c>
    </row>
    <row r="60" spans="1:6" ht="24">
      <c r="A60" s="55">
        <v>6331</v>
      </c>
      <c r="B60" s="88" t="s">
        <v>163</v>
      </c>
      <c r="C60" s="52" t="s">
        <v>164</v>
      </c>
      <c r="D60" s="244">
        <v>529332.43999999994</v>
      </c>
      <c r="E60" s="244">
        <v>519495.03</v>
      </c>
      <c r="F60" s="54">
        <f t="shared" si="0"/>
        <v>98.14154409278224</v>
      </c>
    </row>
    <row r="61" spans="1:6" ht="24">
      <c r="A61" s="55">
        <v>6332</v>
      </c>
      <c r="B61" s="88" t="s">
        <v>165</v>
      </c>
      <c r="C61" s="52" t="s">
        <v>166</v>
      </c>
      <c r="D61" s="244">
        <v>0</v>
      </c>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148250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v>0</v>
      </c>
      <c r="E76" s="244">
        <v>148250</v>
      </c>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180505.3</v>
      </c>
      <c r="E82" s="53">
        <f t="shared" si="19"/>
        <v>278112.75</v>
      </c>
      <c r="F82" s="54">
        <f t="shared" si="0"/>
        <v>154.07456179957043</v>
      </c>
    </row>
    <row r="83" spans="1:6" ht="12.75" customHeight="1">
      <c r="A83" s="55">
        <v>641</v>
      </c>
      <c r="B83" s="87" t="s">
        <v>209</v>
      </c>
      <c r="C83" s="52" t="s">
        <v>210</v>
      </c>
      <c r="D83" s="53">
        <f t="shared" ref="D83:E83" si="20">SUM(D84:D90)</f>
        <v>54.43</v>
      </c>
      <c r="E83" s="53">
        <f t="shared" si="20"/>
        <v>7.71</v>
      </c>
      <c r="F83" s="54">
        <f t="shared" si="0"/>
        <v>14.16498254638986</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54.43</v>
      </c>
      <c r="E85" s="244">
        <v>7.71</v>
      </c>
      <c r="F85" s="54">
        <f t="shared" si="0"/>
        <v>14.16498254638986</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180450.87</v>
      </c>
      <c r="E91" s="53">
        <f t="shared" si="21"/>
        <v>278105.03999999998</v>
      </c>
      <c r="F91" s="54">
        <f t="shared" si="0"/>
        <v>154.11676319432542</v>
      </c>
    </row>
    <row r="92" spans="1:6" ht="12.75" customHeight="1">
      <c r="A92" s="55">
        <v>6421</v>
      </c>
      <c r="B92" s="87" t="s">
        <v>227</v>
      </c>
      <c r="C92" s="52" t="s">
        <v>228</v>
      </c>
      <c r="D92" s="244"/>
      <c r="E92" s="244">
        <v>1784.98</v>
      </c>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v>180450.87</v>
      </c>
      <c r="E94" s="244">
        <v>276320.06</v>
      </c>
      <c r="F94" s="54">
        <f t="shared" si="0"/>
        <v>153.12758536437093</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694194.24</v>
      </c>
      <c r="E106" s="53">
        <f t="shared" si="23"/>
        <v>413090.81</v>
      </c>
      <c r="F106" s="54">
        <f t="shared" si="0"/>
        <v>59.506516504660134</v>
      </c>
    </row>
    <row r="107" spans="1:6" ht="12.75" customHeight="1">
      <c r="A107" s="55">
        <v>651</v>
      </c>
      <c r="B107" s="87" t="s">
        <v>257</v>
      </c>
      <c r="C107" s="52" t="s">
        <v>258</v>
      </c>
      <c r="D107" s="53">
        <f t="shared" ref="D107:E107" si="24">SUM(D108:D111)</f>
        <v>47491.72</v>
      </c>
      <c r="E107" s="53">
        <f t="shared" si="24"/>
        <v>47065.36</v>
      </c>
      <c r="F107" s="54">
        <f t="shared" si="0"/>
        <v>99.102243506868149</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v>47491.72</v>
      </c>
      <c r="E109" s="244">
        <v>47065.36</v>
      </c>
      <c r="F109" s="54">
        <f t="shared" si="0"/>
        <v>99.102243506868149</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221756.91</v>
      </c>
      <c r="E112" s="53">
        <f t="shared" si="25"/>
        <v>16032.93</v>
      </c>
      <c r="F112" s="54">
        <f t="shared" si="0"/>
        <v>7.2299573438320373</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v>6819.32</v>
      </c>
      <c r="E115" s="244">
        <v>0</v>
      </c>
      <c r="F115" s="54">
        <f t="shared" si="0"/>
        <v>0</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214937.59</v>
      </c>
      <c r="E117" s="244">
        <v>16032.93</v>
      </c>
      <c r="F117" s="54">
        <f t="shared" si="0"/>
        <v>7.4593420350530595</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424945.61</v>
      </c>
      <c r="E120" s="53">
        <f t="shared" si="26"/>
        <v>349992.52</v>
      </c>
      <c r="F120" s="54">
        <f t="shared" si="0"/>
        <v>82.361721538904717</v>
      </c>
    </row>
    <row r="121" spans="1:6" ht="12.75" customHeight="1">
      <c r="A121" s="55">
        <v>6531</v>
      </c>
      <c r="B121" s="87" t="s">
        <v>285</v>
      </c>
      <c r="C121" s="52" t="s">
        <v>286</v>
      </c>
      <c r="D121" s="244">
        <v>0</v>
      </c>
      <c r="E121" s="244">
        <v>3005.02</v>
      </c>
      <c r="F121" s="54" t="str">
        <f t="shared" si="0"/>
        <v>-</v>
      </c>
    </row>
    <row r="122" spans="1:6" ht="12.75" customHeight="1">
      <c r="A122" s="55">
        <v>6532</v>
      </c>
      <c r="B122" s="87" t="s">
        <v>287</v>
      </c>
      <c r="C122" s="52" t="s">
        <v>288</v>
      </c>
      <c r="D122" s="244">
        <v>424945.61</v>
      </c>
      <c r="E122" s="244">
        <v>346987.5</v>
      </c>
      <c r="F122" s="54">
        <f t="shared" si="0"/>
        <v>81.654567510416214</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1448166.86</v>
      </c>
      <c r="E151" s="53">
        <f t="shared" si="35"/>
        <v>1684099.3199999998</v>
      </c>
      <c r="F151" s="54">
        <f t="shared" si="31"/>
        <v>116.29180079428139</v>
      </c>
    </row>
    <row r="152" spans="1:6" ht="12.75" customHeight="1">
      <c r="A152" s="55">
        <v>31</v>
      </c>
      <c r="B152" s="87" t="s">
        <v>346</v>
      </c>
      <c r="C152" s="52" t="s">
        <v>347</v>
      </c>
      <c r="D152" s="53">
        <f t="shared" ref="D152:E152" si="36">D153+D158+D159</f>
        <v>364603.44999999995</v>
      </c>
      <c r="E152" s="53">
        <f t="shared" si="36"/>
        <v>423422.31999999995</v>
      </c>
      <c r="F152" s="54">
        <f t="shared" si="31"/>
        <v>116.13228563799932</v>
      </c>
    </row>
    <row r="153" spans="1:6" ht="12.75" customHeight="1">
      <c r="A153" s="55">
        <v>311</v>
      </c>
      <c r="B153" s="87" t="s">
        <v>348</v>
      </c>
      <c r="C153" s="52" t="s">
        <v>349</v>
      </c>
      <c r="D153" s="53">
        <f t="shared" ref="D153:E153" si="37">SUM(D154:D157)</f>
        <v>307556.59999999998</v>
      </c>
      <c r="E153" s="53">
        <f t="shared" si="37"/>
        <v>351856.99</v>
      </c>
      <c r="F153" s="54">
        <f t="shared" si="31"/>
        <v>114.40397962521371</v>
      </c>
    </row>
    <row r="154" spans="1:6" ht="12.75" customHeight="1">
      <c r="A154" s="55">
        <v>3111</v>
      </c>
      <c r="B154" s="87" t="s">
        <v>350</v>
      </c>
      <c r="C154" s="52" t="s">
        <v>351</v>
      </c>
      <c r="D154" s="244">
        <v>307556.59999999998</v>
      </c>
      <c r="E154" s="244">
        <v>351856.99</v>
      </c>
      <c r="F154" s="54">
        <f t="shared" si="31"/>
        <v>114.40397962521371</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6300</v>
      </c>
      <c r="E158" s="244">
        <v>13508.91</v>
      </c>
      <c r="F158" s="54">
        <f t="shared" si="31"/>
        <v>214.42714285714283</v>
      </c>
    </row>
    <row r="159" spans="1:6" ht="12.75" customHeight="1">
      <c r="A159" s="55">
        <v>313</v>
      </c>
      <c r="B159" s="87" t="s">
        <v>360</v>
      </c>
      <c r="C159" s="52" t="s">
        <v>361</v>
      </c>
      <c r="D159" s="53">
        <f t="shared" ref="D159:E159" si="38">SUM(D160:D162)</f>
        <v>50746.85</v>
      </c>
      <c r="E159" s="53">
        <f t="shared" si="38"/>
        <v>58056.42</v>
      </c>
      <c r="F159" s="54">
        <f t="shared" si="31"/>
        <v>114.40398763667103</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50746.85</v>
      </c>
      <c r="E161" s="244">
        <v>58056.42</v>
      </c>
      <c r="F161" s="54">
        <f t="shared" si="31"/>
        <v>114.40398763667103</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453456.42000000004</v>
      </c>
      <c r="E163" s="53">
        <f t="shared" si="39"/>
        <v>503904.03</v>
      </c>
      <c r="F163" s="54">
        <f t="shared" si="31"/>
        <v>111.12512862867835</v>
      </c>
    </row>
    <row r="164" spans="1:6" ht="12.75" customHeight="1">
      <c r="A164" s="55">
        <v>321</v>
      </c>
      <c r="B164" s="87" t="s">
        <v>369</v>
      </c>
      <c r="C164" s="52" t="s">
        <v>370</v>
      </c>
      <c r="D164" s="53">
        <f t="shared" ref="D164:E164" si="40">SUM(D165:D168)</f>
        <v>15555</v>
      </c>
      <c r="E164" s="53">
        <f t="shared" si="40"/>
        <v>22580</v>
      </c>
      <c r="F164" s="54">
        <f t="shared" si="31"/>
        <v>145.16232722597235</v>
      </c>
    </row>
    <row r="165" spans="1:6" ht="12.75" customHeight="1">
      <c r="A165" s="55">
        <v>3211</v>
      </c>
      <c r="B165" s="87" t="s">
        <v>371</v>
      </c>
      <c r="C165" s="52" t="s">
        <v>372</v>
      </c>
      <c r="D165" s="244">
        <v>15555</v>
      </c>
      <c r="E165" s="244">
        <v>21380</v>
      </c>
      <c r="F165" s="54">
        <f t="shared" si="31"/>
        <v>137.44776599164257</v>
      </c>
    </row>
    <row r="166" spans="1:6" ht="12.75" customHeight="1">
      <c r="A166" s="55">
        <v>3212</v>
      </c>
      <c r="B166" s="87" t="s">
        <v>373</v>
      </c>
      <c r="C166" s="52" t="s">
        <v>374</v>
      </c>
      <c r="D166" s="244"/>
      <c r="E166" s="244"/>
      <c r="F166" s="54" t="str">
        <f t="shared" si="31"/>
        <v>-</v>
      </c>
    </row>
    <row r="167" spans="1:6" ht="12.75" customHeight="1">
      <c r="A167" s="55">
        <v>3213</v>
      </c>
      <c r="B167" s="87" t="s">
        <v>375</v>
      </c>
      <c r="C167" s="52" t="s">
        <v>376</v>
      </c>
      <c r="D167" s="244"/>
      <c r="E167" s="244">
        <v>1200</v>
      </c>
      <c r="F167" s="54" t="str">
        <f t="shared" si="31"/>
        <v>-</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87844.76</v>
      </c>
      <c r="E169" s="53">
        <f t="shared" si="41"/>
        <v>134288.51</v>
      </c>
      <c r="F169" s="54">
        <f t="shared" si="31"/>
        <v>152.87025657534954</v>
      </c>
    </row>
    <row r="170" spans="1:6" ht="12.75" customHeight="1">
      <c r="A170" s="55">
        <v>3221</v>
      </c>
      <c r="B170" s="87" t="s">
        <v>381</v>
      </c>
      <c r="C170" s="52" t="s">
        <v>382</v>
      </c>
      <c r="D170" s="244">
        <v>12929.72</v>
      </c>
      <c r="E170" s="244">
        <v>24909.67</v>
      </c>
      <c r="F170" s="54">
        <f t="shared" si="31"/>
        <v>192.65436529174644</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74915.039999999994</v>
      </c>
      <c r="E172" s="244">
        <v>109378.84</v>
      </c>
      <c r="F172" s="54">
        <f t="shared" si="31"/>
        <v>146.00384649063793</v>
      </c>
    </row>
    <row r="173" spans="1:6" ht="12.75" customHeight="1">
      <c r="A173" s="55">
        <v>3224</v>
      </c>
      <c r="B173" s="87" t="s">
        <v>387</v>
      </c>
      <c r="C173" s="52" t="s">
        <v>388</v>
      </c>
      <c r="D173" s="244"/>
      <c r="E173" s="244"/>
      <c r="F173" s="54" t="str">
        <f t="shared" si="31"/>
        <v>-</v>
      </c>
    </row>
    <row r="174" spans="1:6" ht="12.75" customHeight="1">
      <c r="A174" s="55">
        <v>3225</v>
      </c>
      <c r="B174" s="87" t="s">
        <v>389</v>
      </c>
      <c r="C174" s="52" t="s">
        <v>390</v>
      </c>
      <c r="D174" s="244">
        <v>0</v>
      </c>
      <c r="E174" s="244"/>
      <c r="F174" s="54" t="str">
        <f t="shared" si="31"/>
        <v>-</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v>0</v>
      </c>
      <c r="E176" s="244"/>
      <c r="F176" s="54" t="str">
        <f t="shared" si="31"/>
        <v>-</v>
      </c>
    </row>
    <row r="177" spans="1:6" ht="12.75" customHeight="1">
      <c r="A177" s="55">
        <v>323</v>
      </c>
      <c r="B177" s="87" t="s">
        <v>395</v>
      </c>
      <c r="C177" s="52" t="s">
        <v>396</v>
      </c>
      <c r="D177" s="53">
        <f t="shared" ref="D177:E177" si="42">SUM(D178:D186)</f>
        <v>197769.43</v>
      </c>
      <c r="E177" s="53">
        <f t="shared" si="42"/>
        <v>246037.65000000002</v>
      </c>
      <c r="F177" s="54">
        <f t="shared" si="31"/>
        <v>124.406309913519</v>
      </c>
    </row>
    <row r="178" spans="1:6" ht="12.75" customHeight="1">
      <c r="A178" s="55">
        <v>3231</v>
      </c>
      <c r="B178" s="87" t="s">
        <v>397</v>
      </c>
      <c r="C178" s="52" t="s">
        <v>398</v>
      </c>
      <c r="D178" s="244">
        <v>32274.28</v>
      </c>
      <c r="E178" s="244">
        <v>31412.73</v>
      </c>
      <c r="F178" s="54">
        <f t="shared" si="31"/>
        <v>97.330536885718288</v>
      </c>
    </row>
    <row r="179" spans="1:6" ht="12.75" customHeight="1">
      <c r="A179" s="55">
        <v>3232</v>
      </c>
      <c r="B179" s="87" t="s">
        <v>399</v>
      </c>
      <c r="C179" s="52" t="s">
        <v>400</v>
      </c>
      <c r="D179" s="244">
        <v>77386.59</v>
      </c>
      <c r="E179" s="244">
        <v>126223.35</v>
      </c>
      <c r="F179" s="54">
        <f t="shared" si="31"/>
        <v>163.10752289253216</v>
      </c>
    </row>
    <row r="180" spans="1:6" ht="12.75" customHeight="1">
      <c r="A180" s="55">
        <v>3233</v>
      </c>
      <c r="B180" s="87" t="s">
        <v>401</v>
      </c>
      <c r="C180" s="52" t="s">
        <v>402</v>
      </c>
      <c r="D180" s="244">
        <v>11237.5</v>
      </c>
      <c r="E180" s="244">
        <v>11862.5</v>
      </c>
      <c r="F180" s="54">
        <f t="shared" si="31"/>
        <v>105.56173526140155</v>
      </c>
    </row>
    <row r="181" spans="1:6" ht="12.75" customHeight="1">
      <c r="A181" s="55">
        <v>3234</v>
      </c>
      <c r="B181" s="87" t="s">
        <v>403</v>
      </c>
      <c r="C181" s="52" t="s">
        <v>404</v>
      </c>
      <c r="D181" s="244">
        <v>37060.32</v>
      </c>
      <c r="E181" s="244">
        <v>21204.81</v>
      </c>
      <c r="F181" s="54">
        <f t="shared" si="31"/>
        <v>57.217018093745551</v>
      </c>
    </row>
    <row r="182" spans="1:6" ht="12.75" customHeight="1">
      <c r="A182" s="55">
        <v>3235</v>
      </c>
      <c r="B182" s="87" t="s">
        <v>405</v>
      </c>
      <c r="C182" s="52" t="s">
        <v>406</v>
      </c>
      <c r="D182" s="244"/>
      <c r="E182" s="244"/>
      <c r="F182" s="54" t="str">
        <f t="shared" si="31"/>
        <v>-</v>
      </c>
    </row>
    <row r="183" spans="1:6" ht="12.75" customHeight="1">
      <c r="A183" s="55">
        <v>3236</v>
      </c>
      <c r="B183" s="87" t="s">
        <v>407</v>
      </c>
      <c r="C183" s="52" t="s">
        <v>408</v>
      </c>
      <c r="D183" s="244">
        <v>5625</v>
      </c>
      <c r="E183" s="244">
        <v>18550</v>
      </c>
      <c r="F183" s="54">
        <f t="shared" si="31"/>
        <v>329.77777777777777</v>
      </c>
    </row>
    <row r="184" spans="1:6" ht="12.75" customHeight="1">
      <c r="A184" s="55">
        <v>3237</v>
      </c>
      <c r="B184" s="87" t="s">
        <v>409</v>
      </c>
      <c r="C184" s="52" t="s">
        <v>410</v>
      </c>
      <c r="D184" s="244">
        <v>24468.78</v>
      </c>
      <c r="E184" s="244">
        <v>26923.75</v>
      </c>
      <c r="F184" s="54">
        <f t="shared" si="31"/>
        <v>110.03307071296567</v>
      </c>
    </row>
    <row r="185" spans="1:6" ht="12.75" customHeight="1">
      <c r="A185" s="55">
        <v>3238</v>
      </c>
      <c r="B185" s="87" t="s">
        <v>411</v>
      </c>
      <c r="C185" s="52" t="s">
        <v>412</v>
      </c>
      <c r="D185" s="244"/>
      <c r="E185" s="244"/>
      <c r="F185" s="54" t="str">
        <f t="shared" si="31"/>
        <v>-</v>
      </c>
    </row>
    <row r="186" spans="1:6" ht="12.75" customHeight="1">
      <c r="A186" s="55">
        <v>3239</v>
      </c>
      <c r="B186" s="87" t="s">
        <v>413</v>
      </c>
      <c r="C186" s="52" t="s">
        <v>414</v>
      </c>
      <c r="D186" s="244">
        <v>9716.9599999999991</v>
      </c>
      <c r="E186" s="244">
        <v>9860.51</v>
      </c>
      <c r="F186" s="54">
        <f t="shared" si="31"/>
        <v>101.47731389241082</v>
      </c>
    </row>
    <row r="187" spans="1:6" ht="12.75" customHeight="1">
      <c r="A187" s="55">
        <v>324</v>
      </c>
      <c r="B187" s="87" t="s">
        <v>415</v>
      </c>
      <c r="C187" s="52" t="s">
        <v>416</v>
      </c>
      <c r="D187" s="244">
        <v>15685.08</v>
      </c>
      <c r="E187" s="244">
        <v>17282.5</v>
      </c>
      <c r="F187" s="54">
        <f t="shared" si="31"/>
        <v>110.18432803657998</v>
      </c>
    </row>
    <row r="188" spans="1:6" ht="12.75" customHeight="1">
      <c r="A188" s="55">
        <v>329</v>
      </c>
      <c r="B188" s="87" t="s">
        <v>417</v>
      </c>
      <c r="C188" s="52" t="s">
        <v>418</v>
      </c>
      <c r="D188" s="53">
        <f t="shared" ref="D188:E188" si="43">SUM(D189:D195)</f>
        <v>136602.15</v>
      </c>
      <c r="E188" s="53">
        <f t="shared" si="43"/>
        <v>83715.37</v>
      </c>
      <c r="F188" s="54">
        <f t="shared" si="31"/>
        <v>61.284079350141994</v>
      </c>
    </row>
    <row r="189" spans="1:6" ht="12.75" customHeight="1">
      <c r="A189" s="55">
        <v>3291</v>
      </c>
      <c r="B189" s="234" t="s">
        <v>419</v>
      </c>
      <c r="C189" s="52" t="s">
        <v>420</v>
      </c>
      <c r="D189" s="244">
        <v>20400.650000000001</v>
      </c>
      <c r="E189" s="244">
        <v>2986.01</v>
      </c>
      <c r="F189" s="54">
        <f t="shared" si="31"/>
        <v>14.636837551744675</v>
      </c>
    </row>
    <row r="190" spans="1:6" ht="12.75" customHeight="1">
      <c r="A190" s="55">
        <v>3292</v>
      </c>
      <c r="B190" s="87" t="s">
        <v>421</v>
      </c>
      <c r="C190" s="52" t="s">
        <v>422</v>
      </c>
      <c r="D190" s="244"/>
      <c r="E190" s="244"/>
      <c r="F190" s="54" t="str">
        <f t="shared" si="31"/>
        <v>-</v>
      </c>
    </row>
    <row r="191" spans="1:6" ht="12.75" customHeight="1">
      <c r="A191" s="55">
        <v>3293</v>
      </c>
      <c r="B191" s="87" t="s">
        <v>423</v>
      </c>
      <c r="C191" s="52" t="s">
        <v>424</v>
      </c>
      <c r="D191" s="244">
        <v>5300.86</v>
      </c>
      <c r="E191" s="244">
        <v>7950.49</v>
      </c>
      <c r="F191" s="54">
        <f t="shared" si="31"/>
        <v>149.9849081092502</v>
      </c>
    </row>
    <row r="192" spans="1:6" ht="12.75" customHeight="1">
      <c r="A192" s="55">
        <v>3294</v>
      </c>
      <c r="B192" s="87" t="s">
        <v>425</v>
      </c>
      <c r="C192" s="52" t="s">
        <v>426</v>
      </c>
      <c r="D192" s="244"/>
      <c r="E192" s="244"/>
      <c r="F192" s="54" t="str">
        <f t="shared" si="31"/>
        <v>-</v>
      </c>
    </row>
    <row r="193" spans="1:6" ht="12.75" customHeight="1">
      <c r="A193" s="55">
        <v>3295</v>
      </c>
      <c r="B193" s="87" t="s">
        <v>427</v>
      </c>
      <c r="C193" s="52" t="s">
        <v>428</v>
      </c>
      <c r="D193" s="244"/>
      <c r="E193" s="244"/>
      <c r="F193" s="54" t="str">
        <f t="shared" si="31"/>
        <v>-</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110900.64</v>
      </c>
      <c r="E195" s="244">
        <v>72778.87</v>
      </c>
      <c r="F195" s="54">
        <f t="shared" si="31"/>
        <v>65.625293055116714</v>
      </c>
    </row>
    <row r="196" spans="1:6" ht="12.75" customHeight="1">
      <c r="A196" s="55">
        <v>34</v>
      </c>
      <c r="B196" s="234" t="s">
        <v>433</v>
      </c>
      <c r="C196" s="52" t="s">
        <v>434</v>
      </c>
      <c r="D196" s="53">
        <f t="shared" ref="D196:E196" si="44">D197+D202+D210</f>
        <v>147003.38999999998</v>
      </c>
      <c r="E196" s="53">
        <f t="shared" si="44"/>
        <v>41226.82</v>
      </c>
      <c r="F196" s="54">
        <f t="shared" si="31"/>
        <v>28.044809034676003</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0</v>
      </c>
      <c r="E202" s="53">
        <f t="shared" si="46"/>
        <v>0</v>
      </c>
      <c r="F202" s="54" t="str">
        <f t="shared" si="31"/>
        <v>-</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c r="E205" s="244"/>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147003.38999999998</v>
      </c>
      <c r="E210" s="53">
        <f t="shared" si="47"/>
        <v>41226.82</v>
      </c>
      <c r="F210" s="54">
        <f t="shared" si="31"/>
        <v>28.044809034676003</v>
      </c>
    </row>
    <row r="211" spans="1:6" ht="12.75" customHeight="1">
      <c r="A211" s="55">
        <v>3431</v>
      </c>
      <c r="B211" s="234" t="s">
        <v>463</v>
      </c>
      <c r="C211" s="52" t="s">
        <v>464</v>
      </c>
      <c r="D211" s="244">
        <v>9285.5499999999993</v>
      </c>
      <c r="E211" s="244">
        <v>10179.64</v>
      </c>
      <c r="F211" s="54">
        <f t="shared" si="31"/>
        <v>109.62883189471815</v>
      </c>
    </row>
    <row r="212" spans="1:6" ht="12.75" customHeight="1">
      <c r="A212" s="55">
        <v>3432</v>
      </c>
      <c r="B212" s="87" t="s">
        <v>465</v>
      </c>
      <c r="C212" s="52" t="s">
        <v>466</v>
      </c>
      <c r="D212" s="244"/>
      <c r="E212" s="244"/>
      <c r="F212" s="54" t="str">
        <f t="shared" si="31"/>
        <v>-</v>
      </c>
    </row>
    <row r="213" spans="1:6" ht="12.75" customHeight="1">
      <c r="A213" s="55">
        <v>3433</v>
      </c>
      <c r="B213" s="87" t="s">
        <v>467</v>
      </c>
      <c r="C213" s="52" t="s">
        <v>468</v>
      </c>
      <c r="D213" s="244"/>
      <c r="E213" s="244"/>
      <c r="F213" s="54" t="str">
        <f t="shared" si="31"/>
        <v>-</v>
      </c>
    </row>
    <row r="214" spans="1:6" ht="12.75" customHeight="1">
      <c r="A214" s="55">
        <v>3434</v>
      </c>
      <c r="B214" s="87" t="s">
        <v>469</v>
      </c>
      <c r="C214" s="52" t="s">
        <v>470</v>
      </c>
      <c r="D214" s="244">
        <v>137717.84</v>
      </c>
      <c r="E214" s="244">
        <v>31047.18</v>
      </c>
      <c r="F214" s="54">
        <f t="shared" si="31"/>
        <v>22.544050937772479</v>
      </c>
    </row>
    <row r="215" spans="1:6" ht="12.75" customHeight="1">
      <c r="A215" s="55">
        <v>35</v>
      </c>
      <c r="B215" s="87" t="s">
        <v>471</v>
      </c>
      <c r="C215" s="52" t="s">
        <v>472</v>
      </c>
      <c r="D215" s="53">
        <f t="shared" ref="D215:E215" si="48">D216+D219+D223</f>
        <v>2776.39</v>
      </c>
      <c r="E215" s="53">
        <f t="shared" si="48"/>
        <v>2033.14</v>
      </c>
      <c r="F215" s="54">
        <f t="shared" si="31"/>
        <v>73.229625520910261</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2776.39</v>
      </c>
      <c r="E219" s="53">
        <f t="shared" si="50"/>
        <v>2033.14</v>
      </c>
      <c r="F219" s="54">
        <f t="shared" si="31"/>
        <v>73.229625520910261</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v>2776.39</v>
      </c>
      <c r="E222" s="244">
        <v>2033.14</v>
      </c>
      <c r="F222" s="54">
        <f t="shared" si="31"/>
        <v>73.229625520910261</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32174.27</v>
      </c>
      <c r="E224" s="53">
        <f t="shared" si="51"/>
        <v>33257</v>
      </c>
      <c r="F224" s="54">
        <f t="shared" ref="F224:F235" si="52">IF(D224&lt;&gt;0,IF(E224/D224&gt;=100,"&gt;&gt;100",E224/D224*100),"-")</f>
        <v>103.36520455631162</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32174.27</v>
      </c>
      <c r="E231" s="53">
        <f t="shared" si="55"/>
        <v>33257</v>
      </c>
      <c r="F231" s="54">
        <f t="shared" si="52"/>
        <v>103.36520455631162</v>
      </c>
    </row>
    <row r="232" spans="1:6" ht="12.75" customHeight="1">
      <c r="A232" s="55">
        <v>3631</v>
      </c>
      <c r="B232" s="87" t="s">
        <v>505</v>
      </c>
      <c r="C232" s="52" t="s">
        <v>506</v>
      </c>
      <c r="D232" s="244">
        <v>32174.27</v>
      </c>
      <c r="E232" s="244">
        <v>33257</v>
      </c>
      <c r="F232" s="54">
        <f t="shared" si="52"/>
        <v>103.36520455631162</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195593.59</v>
      </c>
      <c r="E252" s="53">
        <f t="shared" si="63"/>
        <v>361018.14</v>
      </c>
      <c r="F252" s="54">
        <f t="shared" ref="F252:F258" si="64">IF(D252&lt;&gt;0,IF(E252/D252&gt;=100,"&gt;&gt;100",E252/D252*100),"-")</f>
        <v>184.57564994844668</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195593.59</v>
      </c>
      <c r="E259" s="53">
        <f t="shared" si="66"/>
        <v>361018.14</v>
      </c>
      <c r="F259" s="54">
        <f t="shared" ref="F259:F262" si="67">IF(D259&lt;&gt;0,IF(E259/D259&gt;=100,"&gt;&gt;100",E259/D259*100),"-")</f>
        <v>184.57564994844668</v>
      </c>
    </row>
    <row r="260" spans="1:6" ht="12.75" customHeight="1">
      <c r="A260" s="55">
        <v>3721</v>
      </c>
      <c r="B260" s="87" t="s">
        <v>557</v>
      </c>
      <c r="C260" s="52" t="s">
        <v>558</v>
      </c>
      <c r="D260" s="244">
        <v>195593.59</v>
      </c>
      <c r="E260" s="244">
        <v>361018.14</v>
      </c>
      <c r="F260" s="54">
        <f t="shared" si="67"/>
        <v>184.57564994844668</v>
      </c>
    </row>
    <row r="261" spans="1:6" ht="12.75" customHeight="1">
      <c r="A261" s="55">
        <v>3722</v>
      </c>
      <c r="B261" s="87" t="s">
        <v>559</v>
      </c>
      <c r="C261" s="52" t="s">
        <v>560</v>
      </c>
      <c r="D261" s="244"/>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252559.35</v>
      </c>
      <c r="E263" s="53">
        <f t="shared" si="68"/>
        <v>319237.87</v>
      </c>
      <c r="F263" s="54">
        <f t="shared" ref="F263:F267" si="69">IF(D263&lt;&gt;0,IF(E263/D263&gt;=100,"&gt;&gt;100",E263/D263*100),"-")</f>
        <v>126.40112908114469</v>
      </c>
    </row>
    <row r="264" spans="1:6" ht="12.75" customHeight="1">
      <c r="A264" s="55">
        <v>381</v>
      </c>
      <c r="B264" s="87" t="s">
        <v>565</v>
      </c>
      <c r="C264" s="52" t="s">
        <v>566</v>
      </c>
      <c r="D264" s="53">
        <f t="shared" ref="D264:E264" si="70">SUM(D265:D267)</f>
        <v>252559.35</v>
      </c>
      <c r="E264" s="53">
        <f t="shared" si="70"/>
        <v>319237.87</v>
      </c>
      <c r="F264" s="54">
        <f t="shared" si="69"/>
        <v>126.40112908114469</v>
      </c>
    </row>
    <row r="265" spans="1:6" ht="12.75" customHeight="1">
      <c r="A265" s="55">
        <v>3811</v>
      </c>
      <c r="B265" s="87" t="s">
        <v>567</v>
      </c>
      <c r="C265" s="52" t="s">
        <v>568</v>
      </c>
      <c r="D265" s="244">
        <v>252559.35</v>
      </c>
      <c r="E265" s="244">
        <v>312600.07</v>
      </c>
      <c r="F265" s="54">
        <f t="shared" si="69"/>
        <v>123.77291515835782</v>
      </c>
    </row>
    <row r="266" spans="1:6" ht="12.75" customHeight="1">
      <c r="A266" s="55">
        <v>3812</v>
      </c>
      <c r="B266" s="87" t="s">
        <v>569</v>
      </c>
      <c r="C266" s="52" t="s">
        <v>570</v>
      </c>
      <c r="D266" s="244"/>
      <c r="E266" s="244">
        <v>6637.8</v>
      </c>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1448166.86</v>
      </c>
      <c r="E289" s="53">
        <f t="shared" si="79"/>
        <v>1684099.3199999998</v>
      </c>
      <c r="F289" s="54">
        <f t="shared" si="76"/>
        <v>116.29180079428139</v>
      </c>
    </row>
    <row r="290" spans="1:6" ht="12.75" customHeight="1">
      <c r="A290" s="55" t="s">
        <v>606</v>
      </c>
      <c r="B290" s="87" t="s">
        <v>617</v>
      </c>
      <c r="C290" s="52" t="s">
        <v>618</v>
      </c>
      <c r="D290" s="53">
        <f>IF(D6&gt;=D289,D6-D289,0)</f>
        <v>862826.99</v>
      </c>
      <c r="E290" s="53">
        <f>IF(E6&gt;=E289,E6-E289,0)</f>
        <v>753523.49000000022</v>
      </c>
      <c r="F290" s="54">
        <f t="shared" si="76"/>
        <v>87.331933137603883</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343362.68</v>
      </c>
      <c r="E292" s="244">
        <v>837010.39</v>
      </c>
      <c r="F292" s="54">
        <f t="shared" si="76"/>
        <v>243.76859768219424</v>
      </c>
    </row>
    <row r="293" spans="1:6" ht="12.75" customHeight="1">
      <c r="A293" s="55">
        <v>92221</v>
      </c>
      <c r="B293" s="87" t="s">
        <v>623</v>
      </c>
      <c r="C293" s="52" t="s">
        <v>624</v>
      </c>
      <c r="D293" s="244">
        <v>0</v>
      </c>
      <c r="E293" s="244">
        <v>0</v>
      </c>
      <c r="F293" s="54" t="str">
        <f t="shared" si="76"/>
        <v>-</v>
      </c>
    </row>
    <row r="294" spans="1:6" ht="12.75" customHeight="1">
      <c r="A294" s="55">
        <v>96</v>
      </c>
      <c r="B294" s="87" t="s">
        <v>625</v>
      </c>
      <c r="C294" s="52" t="s">
        <v>626</v>
      </c>
      <c r="D294" s="244">
        <v>233871.65</v>
      </c>
      <c r="E294" s="244">
        <v>273889.03000000003</v>
      </c>
      <c r="F294" s="54">
        <f t="shared" si="76"/>
        <v>117.11082980771718</v>
      </c>
    </row>
    <row r="295" spans="1:6" ht="24">
      <c r="A295" s="55">
        <v>9661</v>
      </c>
      <c r="B295" s="87" t="s">
        <v>627</v>
      </c>
      <c r="C295" s="52" t="s">
        <v>628</v>
      </c>
      <c r="D295" s="244">
        <v>0</v>
      </c>
      <c r="E295" s="244">
        <v>0</v>
      </c>
      <c r="F295" s="54" t="str">
        <f t="shared" si="76"/>
        <v>-</v>
      </c>
    </row>
    <row r="296" spans="1:6" ht="12.75" customHeight="1">
      <c r="A296" s="57" t="s">
        <v>629</v>
      </c>
      <c r="B296" s="235" t="s">
        <v>630</v>
      </c>
      <c r="C296" s="58" t="s">
        <v>629</v>
      </c>
      <c r="D296" s="245">
        <v>0</v>
      </c>
      <c r="E296" s="245">
        <v>0</v>
      </c>
      <c r="F296" s="59" t="str">
        <f t="shared" si="76"/>
        <v>-</v>
      </c>
    </row>
    <row r="297" spans="1:6" s="77" customFormat="1" ht="20.100000000000001" customHeight="1">
      <c r="A297" s="353" t="s">
        <v>631</v>
      </c>
      <c r="B297" s="354"/>
      <c r="C297" s="221"/>
      <c r="D297" s="60"/>
      <c r="E297" s="60"/>
      <c r="F297" s="61"/>
    </row>
    <row r="298" spans="1:6" ht="12.75" customHeight="1">
      <c r="A298" s="55">
        <v>7</v>
      </c>
      <c r="B298" s="87" t="s">
        <v>632</v>
      </c>
      <c r="C298" s="52" t="s">
        <v>633</v>
      </c>
      <c r="D298" s="53">
        <f t="shared" ref="D298:E298" si="80">D299+D311+D344+D348</f>
        <v>0</v>
      </c>
      <c r="E298" s="53">
        <f t="shared" si="80"/>
        <v>73592.399999999994</v>
      </c>
      <c r="F298" s="54" t="str">
        <f t="shared" ref="F298:F418" si="81">IF(D298&lt;&gt;0,IF(E298/D298&gt;=100,"&gt;&gt;100",E298/D298*100),"-")</f>
        <v>-</v>
      </c>
    </row>
    <row r="299" spans="1:6" ht="12.75" customHeight="1">
      <c r="A299" s="55">
        <v>71</v>
      </c>
      <c r="B299" s="87" t="s">
        <v>634</v>
      </c>
      <c r="C299" s="52" t="s">
        <v>635</v>
      </c>
      <c r="D299" s="53">
        <f t="shared" ref="D299:E299" si="82">D300+D304</f>
        <v>0</v>
      </c>
      <c r="E299" s="53">
        <f t="shared" si="82"/>
        <v>73592.399999999994</v>
      </c>
      <c r="F299" s="54" t="str">
        <f t="shared" si="81"/>
        <v>-</v>
      </c>
    </row>
    <row r="300" spans="1:6" ht="24">
      <c r="A300" s="55">
        <v>711</v>
      </c>
      <c r="B300" s="87" t="s">
        <v>636</v>
      </c>
      <c r="C300" s="52" t="s">
        <v>637</v>
      </c>
      <c r="D300" s="53">
        <f t="shared" ref="D300:E300" si="83">SUM(D301:D303)</f>
        <v>0</v>
      </c>
      <c r="E300" s="53">
        <f t="shared" si="83"/>
        <v>73592.399999999994</v>
      </c>
      <c r="F300" s="54" t="str">
        <f t="shared" si="81"/>
        <v>-</v>
      </c>
    </row>
    <row r="301" spans="1:6" ht="12.75" customHeight="1">
      <c r="A301" s="55">
        <v>7111</v>
      </c>
      <c r="B301" s="87" t="s">
        <v>638</v>
      </c>
      <c r="C301" s="52" t="s">
        <v>639</v>
      </c>
      <c r="D301" s="244"/>
      <c r="E301" s="244">
        <v>73592.399999999994</v>
      </c>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0</v>
      </c>
      <c r="E311" s="53">
        <f t="shared" si="85"/>
        <v>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814088.5</v>
      </c>
      <c r="E350" s="53">
        <f t="shared" si="95"/>
        <v>696636.15999999992</v>
      </c>
      <c r="F350" s="54">
        <f t="shared" si="81"/>
        <v>85.572534190078827</v>
      </c>
    </row>
    <row r="351" spans="1:6" ht="12.75" customHeight="1">
      <c r="A351" s="55">
        <v>41</v>
      </c>
      <c r="B351" s="87" t="s">
        <v>738</v>
      </c>
      <c r="C351" s="52" t="s">
        <v>739</v>
      </c>
      <c r="D351" s="53">
        <f t="shared" ref="D351:E351" si="96">D352+D356</f>
        <v>0</v>
      </c>
      <c r="E351" s="53">
        <f t="shared" si="96"/>
        <v>0</v>
      </c>
      <c r="F351" s="54" t="str">
        <f t="shared" si="81"/>
        <v>-</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0</v>
      </c>
      <c r="E356" s="53">
        <f t="shared" si="98"/>
        <v>0</v>
      </c>
      <c r="F356" s="54" t="str">
        <f t="shared" si="81"/>
        <v>-</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c r="E362" s="244"/>
      <c r="F362" s="54" t="str">
        <f t="shared" si="81"/>
        <v>-</v>
      </c>
    </row>
    <row r="363" spans="1:6" ht="24">
      <c r="A363" s="55">
        <v>42</v>
      </c>
      <c r="B363" s="234" t="s">
        <v>754</v>
      </c>
      <c r="C363" s="52" t="s">
        <v>755</v>
      </c>
      <c r="D363" s="53">
        <f t="shared" ref="D363:E363" si="99">D364+D369+D378+D383+D388+D391</f>
        <v>814088.5</v>
      </c>
      <c r="E363" s="53">
        <f t="shared" si="99"/>
        <v>696636.15999999992</v>
      </c>
      <c r="F363" s="54">
        <f t="shared" si="81"/>
        <v>85.572534190078827</v>
      </c>
    </row>
    <row r="364" spans="1:6" ht="12.75" customHeight="1">
      <c r="A364" s="55">
        <v>421</v>
      </c>
      <c r="B364" s="87" t="s">
        <v>756</v>
      </c>
      <c r="C364" s="52" t="s">
        <v>757</v>
      </c>
      <c r="D364" s="53">
        <f t="shared" ref="D364:E364" si="100">SUM(D365:D368)</f>
        <v>814088.5</v>
      </c>
      <c r="E364" s="53">
        <f t="shared" si="100"/>
        <v>696636.15999999992</v>
      </c>
      <c r="F364" s="54">
        <f t="shared" si="81"/>
        <v>85.572534190078827</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v>188364.25</v>
      </c>
      <c r="E366" s="244">
        <v>121497.97</v>
      </c>
      <c r="F366" s="54">
        <f t="shared" si="81"/>
        <v>64.501607921885395</v>
      </c>
    </row>
    <row r="367" spans="1:6" ht="12.75" customHeight="1">
      <c r="A367" s="55">
        <v>4213</v>
      </c>
      <c r="B367" s="87" t="s">
        <v>666</v>
      </c>
      <c r="C367" s="52" t="s">
        <v>760</v>
      </c>
      <c r="D367" s="244">
        <v>379282.95</v>
      </c>
      <c r="E367" s="244">
        <v>0</v>
      </c>
      <c r="F367" s="54">
        <f t="shared" si="81"/>
        <v>0</v>
      </c>
    </row>
    <row r="368" spans="1:6" ht="12.75" customHeight="1">
      <c r="A368" s="55">
        <v>4214</v>
      </c>
      <c r="B368" s="87" t="s">
        <v>668</v>
      </c>
      <c r="C368" s="52" t="s">
        <v>761</v>
      </c>
      <c r="D368" s="244">
        <v>246441.3</v>
      </c>
      <c r="E368" s="244">
        <v>575138.18999999994</v>
      </c>
      <c r="F368" s="54">
        <f t="shared" si="81"/>
        <v>233.37735598700377</v>
      </c>
    </row>
    <row r="369" spans="1:6" ht="12.75" customHeight="1">
      <c r="A369" s="55">
        <v>422</v>
      </c>
      <c r="B369" s="87" t="s">
        <v>762</v>
      </c>
      <c r="C369" s="52" t="s">
        <v>763</v>
      </c>
      <c r="D369" s="53">
        <f t="shared" ref="D369:E369" si="101">SUM(D370:D377)</f>
        <v>0</v>
      </c>
      <c r="E369" s="53">
        <f t="shared" si="101"/>
        <v>0</v>
      </c>
      <c r="F369" s="54" t="str">
        <f t="shared" si="81"/>
        <v>-</v>
      </c>
    </row>
    <row r="370" spans="1:6" ht="12.75" customHeight="1">
      <c r="A370" s="55">
        <v>4221</v>
      </c>
      <c r="B370" s="87" t="s">
        <v>672</v>
      </c>
      <c r="C370" s="52" t="s">
        <v>764</v>
      </c>
      <c r="D370" s="244"/>
      <c r="E370" s="244"/>
      <c r="F370" s="54" t="str">
        <f t="shared" si="81"/>
        <v>-</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c r="E372" s="244"/>
      <c r="F372" s="54" t="str">
        <f t="shared" si="81"/>
        <v>-</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c r="E376" s="244"/>
      <c r="F376" s="54" t="str">
        <f t="shared" si="81"/>
        <v>-</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c r="E379" s="244"/>
      <c r="F379" s="54" t="str">
        <f t="shared" si="81"/>
        <v>-</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c r="E384" s="244"/>
      <c r="F384" s="54" t="str">
        <f t="shared" si="81"/>
        <v>-</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c r="E393" s="244"/>
      <c r="F393" s="54" t="str">
        <f t="shared" si="81"/>
        <v>-</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c r="E403" s="244"/>
      <c r="F403" s="54" t="str">
        <f t="shared" si="81"/>
        <v>-</v>
      </c>
    </row>
    <row r="404" spans="1:6" ht="12.75" customHeight="1">
      <c r="A404" s="55">
        <v>452</v>
      </c>
      <c r="B404" s="87" t="s">
        <v>811</v>
      </c>
      <c r="C404" s="52" t="s">
        <v>812</v>
      </c>
      <c r="D404" s="244"/>
      <c r="E404" s="244"/>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814088.5</v>
      </c>
      <c r="E408" s="53">
        <f t="shared" si="111"/>
        <v>623043.75999999989</v>
      </c>
      <c r="F408" s="54">
        <f t="shared" si="81"/>
        <v>76.532681643334826</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c r="E410" s="244"/>
      <c r="F410" s="54" t="str">
        <f t="shared" si="81"/>
        <v>-</v>
      </c>
    </row>
    <row r="411" spans="1:6" ht="12.75" customHeight="1">
      <c r="A411" s="55">
        <v>97</v>
      </c>
      <c r="B411" s="87" t="s">
        <v>825</v>
      </c>
      <c r="C411" s="52" t="s">
        <v>826</v>
      </c>
      <c r="D411" s="244"/>
      <c r="E411" s="244"/>
      <c r="F411" s="54" t="str">
        <f t="shared" si="81"/>
        <v>-</v>
      </c>
    </row>
    <row r="412" spans="1:6" ht="12.75" customHeight="1">
      <c r="A412" s="55" t="s">
        <v>606</v>
      </c>
      <c r="B412" s="87" t="s">
        <v>827</v>
      </c>
      <c r="C412" s="52" t="s">
        <v>828</v>
      </c>
      <c r="D412" s="53">
        <f>D6+D298</f>
        <v>2310993.85</v>
      </c>
      <c r="E412" s="53">
        <f>E6+E298</f>
        <v>2511215.21</v>
      </c>
      <c r="F412" s="54">
        <f t="shared" si="81"/>
        <v>108.66386381772499</v>
      </c>
    </row>
    <row r="413" spans="1:6" ht="12.75" customHeight="1">
      <c r="A413" s="55" t="s">
        <v>606</v>
      </c>
      <c r="B413" s="87" t="s">
        <v>829</v>
      </c>
      <c r="C413" s="52" t="s">
        <v>830</v>
      </c>
      <c r="D413" s="53">
        <f t="shared" ref="D413:E413" si="112">D289+D350</f>
        <v>2262255.3600000003</v>
      </c>
      <c r="E413" s="53">
        <f t="shared" si="112"/>
        <v>2380735.4799999995</v>
      </c>
      <c r="F413" s="54">
        <f t="shared" si="81"/>
        <v>105.23725668175669</v>
      </c>
    </row>
    <row r="414" spans="1:6" ht="12.75" customHeight="1">
      <c r="A414" s="55" t="s">
        <v>606</v>
      </c>
      <c r="B414" s="87" t="s">
        <v>831</v>
      </c>
      <c r="C414" s="52" t="s">
        <v>832</v>
      </c>
      <c r="D414" s="53">
        <f t="shared" ref="D414:E414" si="113">IF(D412&gt;=D413,D412-D413,0)</f>
        <v>48738.489999999758</v>
      </c>
      <c r="E414" s="53">
        <f t="shared" si="113"/>
        <v>130479.73000000045</v>
      </c>
      <c r="F414" s="54">
        <f t="shared" si="81"/>
        <v>267.71393615190192</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343362.68</v>
      </c>
      <c r="E416" s="53">
        <f t="shared" si="115"/>
        <v>837010.39</v>
      </c>
      <c r="F416" s="54">
        <f t="shared" si="81"/>
        <v>243.76859768219424</v>
      </c>
    </row>
    <row r="417" spans="1:6" ht="12.75" customHeight="1">
      <c r="A417" s="62" t="s">
        <v>835</v>
      </c>
      <c r="B417" s="87" t="s">
        <v>838</v>
      </c>
      <c r="C417" s="63" t="s">
        <v>839</v>
      </c>
      <c r="D417" s="53">
        <f t="shared" ref="D417:E417" si="116">IF(D293-D292+D410-D409&gt;=0,D293-D292+D410-D409,0)</f>
        <v>0</v>
      </c>
      <c r="E417" s="53">
        <f t="shared" si="116"/>
        <v>0</v>
      </c>
      <c r="F417" s="54" t="str">
        <f t="shared" si="81"/>
        <v>-</v>
      </c>
    </row>
    <row r="418" spans="1:6" ht="12.75" customHeight="1">
      <c r="A418" s="57" t="s">
        <v>840</v>
      </c>
      <c r="B418" s="235" t="s">
        <v>841</v>
      </c>
      <c r="C418" s="58" t="s">
        <v>842</v>
      </c>
      <c r="D418" s="64">
        <f t="shared" ref="D418:E418" si="117">D294+D411</f>
        <v>233871.65</v>
      </c>
      <c r="E418" s="64">
        <f t="shared" si="117"/>
        <v>273889.03000000003</v>
      </c>
      <c r="F418" s="59">
        <f t="shared" si="81"/>
        <v>117.11082980771718</v>
      </c>
    </row>
    <row r="419" spans="1:6" s="77" customFormat="1" ht="20.100000000000001" customHeight="1">
      <c r="A419" s="353" t="s">
        <v>843</v>
      </c>
      <c r="B419" s="354"/>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0</v>
      </c>
      <c r="E528" s="53">
        <f t="shared" si="148"/>
        <v>0</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0</v>
      </c>
      <c r="E593" s="53">
        <f t="shared" si="167"/>
        <v>0</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c r="E606" s="244"/>
      <c r="F606" s="54" t="str">
        <f t="shared" si="119"/>
        <v>-</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0</v>
      </c>
      <c r="E636" s="53">
        <f t="shared" si="179"/>
        <v>0</v>
      </c>
      <c r="F636" s="54" t="str">
        <f t="shared" si="119"/>
        <v>-</v>
      </c>
    </row>
    <row r="637" spans="1:6" ht="12.75" customHeight="1">
      <c r="A637" s="55">
        <v>92213</v>
      </c>
      <c r="B637" s="87" t="s">
        <v>1269</v>
      </c>
      <c r="C637" s="52" t="s">
        <v>1270</v>
      </c>
      <c r="D637" s="244"/>
      <c r="E637" s="244"/>
      <c r="F637" s="54" t="str">
        <f t="shared" si="119"/>
        <v>-</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2310993.85</v>
      </c>
      <c r="E639" s="53">
        <f t="shared" si="180"/>
        <v>2511215.21</v>
      </c>
      <c r="F639" s="54">
        <f t="shared" si="119"/>
        <v>108.66386381772499</v>
      </c>
    </row>
    <row r="640" spans="1:6" ht="12.75" customHeight="1">
      <c r="A640" s="55" t="s">
        <v>606</v>
      </c>
      <c r="B640" s="87" t="s">
        <v>1275</v>
      </c>
      <c r="C640" s="52" t="s">
        <v>1276</v>
      </c>
      <c r="D640" s="53">
        <f t="shared" ref="D640:E640" si="181">D413+D528</f>
        <v>2262255.3600000003</v>
      </c>
      <c r="E640" s="53">
        <f t="shared" si="181"/>
        <v>2380735.4799999995</v>
      </c>
      <c r="F640" s="54">
        <f t="shared" si="119"/>
        <v>105.23725668175669</v>
      </c>
    </row>
    <row r="641" spans="1:6" ht="12.75" customHeight="1">
      <c r="A641" s="55" t="s">
        <v>606</v>
      </c>
      <c r="B641" s="87" t="s">
        <v>1277</v>
      </c>
      <c r="C641" s="52" t="s">
        <v>1278</v>
      </c>
      <c r="D641" s="53">
        <f t="shared" ref="D641:E641" si="182">IF(D639&gt;=D640,D639-D640,0)</f>
        <v>48738.489999999758</v>
      </c>
      <c r="E641" s="53">
        <f t="shared" si="182"/>
        <v>130479.73000000045</v>
      </c>
      <c r="F641" s="54">
        <f t="shared" si="119"/>
        <v>267.71393615190192</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343362.68</v>
      </c>
      <c r="E643" s="53">
        <f t="shared" si="184"/>
        <v>837010.39</v>
      </c>
      <c r="F643" s="54">
        <f t="shared" si="119"/>
        <v>243.76859768219424</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392101.16999999975</v>
      </c>
      <c r="E645" s="53">
        <f t="shared" si="186"/>
        <v>967490.12000000046</v>
      </c>
      <c r="F645" s="54">
        <f t="shared" si="119"/>
        <v>246.7450224644831</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c r="E647" s="245"/>
      <c r="F647" s="59" t="str">
        <f t="shared" si="119"/>
        <v>-</v>
      </c>
    </row>
    <row r="648" spans="1:6" s="77" customFormat="1" ht="20.100000000000001" customHeight="1">
      <c r="A648" s="353" t="s">
        <v>1291</v>
      </c>
      <c r="B648" s="354"/>
      <c r="C648" s="221"/>
      <c r="D648" s="60"/>
      <c r="E648" s="60"/>
      <c r="F648" s="61"/>
    </row>
    <row r="649" spans="1:6" ht="12.75" customHeight="1">
      <c r="A649" s="55">
        <v>11</v>
      </c>
      <c r="B649" s="87" t="s">
        <v>1292</v>
      </c>
      <c r="C649" s="52" t="s">
        <v>1293</v>
      </c>
      <c r="D649" s="244">
        <v>953964.2</v>
      </c>
      <c r="E649" s="244">
        <v>925031.85</v>
      </c>
      <c r="F649" s="54">
        <f t="shared" ref="F649:F724" si="188">IF(D649&lt;&gt;0,IF(E649/D649&gt;=100,"&gt;&gt;100",E649/D649*100),"-")</f>
        <v>96.967145098317104</v>
      </c>
    </row>
    <row r="650" spans="1:6" ht="12.75" customHeight="1">
      <c r="A650" s="55" t="s">
        <v>1294</v>
      </c>
      <c r="B650" s="87" t="s">
        <v>1295</v>
      </c>
      <c r="C650" s="52" t="s">
        <v>1294</v>
      </c>
      <c r="D650" s="244">
        <v>2420993.85</v>
      </c>
      <c r="E650" s="244">
        <v>2651215.21</v>
      </c>
      <c r="F650" s="54">
        <f t="shared" si="188"/>
        <v>109.50937401183403</v>
      </c>
    </row>
    <row r="651" spans="1:6" ht="12.75" customHeight="1">
      <c r="A651" s="55" t="s">
        <v>1296</v>
      </c>
      <c r="B651" s="87" t="s">
        <v>1297</v>
      </c>
      <c r="C651" s="52" t="s">
        <v>1296</v>
      </c>
      <c r="D651" s="244">
        <v>2902390.17</v>
      </c>
      <c r="E651" s="244">
        <v>2529991.19</v>
      </c>
      <c r="F651" s="54">
        <f t="shared" si="188"/>
        <v>87.169230937686095</v>
      </c>
    </row>
    <row r="652" spans="1:6" ht="24">
      <c r="A652" s="55">
        <v>11</v>
      </c>
      <c r="B652" s="87" t="s">
        <v>1298</v>
      </c>
      <c r="C652" s="52" t="s">
        <v>1299</v>
      </c>
      <c r="D652" s="53">
        <f t="shared" ref="D652:E652" si="189">+D649+D650-D651</f>
        <v>472567.87999999989</v>
      </c>
      <c r="E652" s="53">
        <f t="shared" si="189"/>
        <v>1046255.8700000001</v>
      </c>
      <c r="F652" s="54">
        <f t="shared" si="188"/>
        <v>221.3980074143</v>
      </c>
    </row>
    <row r="653" spans="1:6" ht="24">
      <c r="A653" s="55" t="s">
        <v>606</v>
      </c>
      <c r="B653" s="87" t="s">
        <v>1300</v>
      </c>
      <c r="C653" s="52" t="s">
        <v>1301</v>
      </c>
      <c r="D653" s="266">
        <v>4</v>
      </c>
      <c r="E653" s="266">
        <v>4</v>
      </c>
      <c r="F653" s="54">
        <f t="shared" si="188"/>
        <v>100</v>
      </c>
    </row>
    <row r="654" spans="1:6" ht="24">
      <c r="A654" s="55" t="s">
        <v>606</v>
      </c>
      <c r="B654" s="87" t="s">
        <v>1302</v>
      </c>
      <c r="C654" s="52" t="s">
        <v>1303</v>
      </c>
      <c r="D654" s="266">
        <v>0</v>
      </c>
      <c r="E654" s="266">
        <v>0</v>
      </c>
      <c r="F654" s="54" t="str">
        <f t="shared" si="188"/>
        <v>-</v>
      </c>
    </row>
    <row r="655" spans="1:6" ht="12.75" customHeight="1">
      <c r="A655" s="55" t="s">
        <v>606</v>
      </c>
      <c r="B655" s="87" t="s">
        <v>1304</v>
      </c>
      <c r="C655" s="52" t="s">
        <v>1305</v>
      </c>
      <c r="D655" s="266">
        <v>4</v>
      </c>
      <c r="E655" s="266">
        <v>4</v>
      </c>
      <c r="F655" s="54">
        <f t="shared" si="188"/>
        <v>100</v>
      </c>
    </row>
    <row r="656" spans="1:6" ht="12.75" customHeight="1">
      <c r="A656" s="55" t="s">
        <v>606</v>
      </c>
      <c r="B656" s="87" t="s">
        <v>1306</v>
      </c>
      <c r="C656" s="52" t="s">
        <v>1307</v>
      </c>
      <c r="D656" s="266"/>
      <c r="E656" s="266"/>
      <c r="F656" s="54" t="str">
        <f t="shared" si="188"/>
        <v>-</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c r="E658" s="244"/>
      <c r="F658" s="54" t="str">
        <f t="shared" si="188"/>
        <v>-</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v>525632.43999999994</v>
      </c>
      <c r="E661" s="244">
        <v>519495.03</v>
      </c>
      <c r="F661" s="54">
        <f t="shared" si="188"/>
        <v>98.832376099161621</v>
      </c>
    </row>
    <row r="662" spans="1:6" ht="12.75" customHeight="1">
      <c r="A662" s="55">
        <v>63312</v>
      </c>
      <c r="B662" s="87" t="s">
        <v>1319</v>
      </c>
      <c r="C662" s="52" t="s">
        <v>1320</v>
      </c>
      <c r="D662" s="244">
        <v>3700</v>
      </c>
      <c r="E662" s="244">
        <v>0</v>
      </c>
      <c r="F662" s="54">
        <f t="shared" si="188"/>
        <v>0</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c r="E665" s="244"/>
      <c r="F665" s="54" t="str">
        <f t="shared" si="188"/>
        <v>-</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c r="E669" s="244"/>
      <c r="F669" s="54" t="str">
        <f t="shared" si="188"/>
        <v>-</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c r="E694" s="244"/>
      <c r="F694" s="54" t="str">
        <f t="shared" si="188"/>
        <v>-</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v>148250</v>
      </c>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c r="F716" s="54" t="str">
        <f t="shared" si="188"/>
        <v>-</v>
      </c>
    </row>
    <row r="717" spans="1:6" ht="12.75" customHeight="1">
      <c r="A717" s="55">
        <v>31215</v>
      </c>
      <c r="B717" s="87" t="s">
        <v>1411</v>
      </c>
      <c r="C717" s="52" t="s">
        <v>1412</v>
      </c>
      <c r="D717" s="244"/>
      <c r="E717" s="244"/>
      <c r="F717" s="54" t="str">
        <f t="shared" si="188"/>
        <v>-</v>
      </c>
    </row>
    <row r="718" spans="1:6" ht="12.75" customHeight="1">
      <c r="A718" s="55">
        <v>32121</v>
      </c>
      <c r="B718" s="87" t="s">
        <v>1413</v>
      </c>
      <c r="C718" s="52" t="s">
        <v>1414</v>
      </c>
      <c r="D718" s="244"/>
      <c r="E718" s="244"/>
      <c r="F718" s="54" t="str">
        <f t="shared" si="188"/>
        <v>-</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c r="E720" s="244"/>
      <c r="F720" s="54" t="str">
        <f t="shared" si="188"/>
        <v>-</v>
      </c>
    </row>
    <row r="721" spans="1:6" ht="12.75" customHeight="1">
      <c r="A721" s="55" t="s">
        <v>1419</v>
      </c>
      <c r="B721" s="87" t="s">
        <v>1420</v>
      </c>
      <c r="C721" s="52" t="s">
        <v>1419</v>
      </c>
      <c r="D721" s="244"/>
      <c r="E721" s="244"/>
      <c r="F721" s="54" t="str">
        <f t="shared" si="188"/>
        <v>-</v>
      </c>
    </row>
    <row r="722" spans="1:6" ht="12.75" customHeight="1">
      <c r="A722" s="55" t="s">
        <v>1421</v>
      </c>
      <c r="B722" s="87" t="s">
        <v>1422</v>
      </c>
      <c r="C722" s="52" t="s">
        <v>1421</v>
      </c>
      <c r="D722" s="244"/>
      <c r="E722" s="244"/>
      <c r="F722" s="54" t="str">
        <f t="shared" si="188"/>
        <v>-</v>
      </c>
    </row>
    <row r="723" spans="1:6" ht="12.75" customHeight="1">
      <c r="A723" s="55" t="s">
        <v>1423</v>
      </c>
      <c r="B723" s="87" t="s">
        <v>1424</v>
      </c>
      <c r="C723" s="52" t="s">
        <v>1423</v>
      </c>
      <c r="D723" s="244"/>
      <c r="E723" s="244"/>
      <c r="F723" s="54" t="str">
        <f t="shared" si="188"/>
        <v>-</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v>20400.650000000001</v>
      </c>
      <c r="E725" s="244">
        <v>2986.01</v>
      </c>
      <c r="F725" s="54">
        <f t="shared" ref="F725:F979" si="190">IF(D725&lt;&gt;0,IF(E725/D725&gt;=100,"&gt;&gt;100",E725/D725*100),"-")</f>
        <v>14.636837551744675</v>
      </c>
    </row>
    <row r="726" spans="1:6" ht="12.75" customHeight="1">
      <c r="A726" s="55" t="s">
        <v>1429</v>
      </c>
      <c r="B726" s="87" t="s">
        <v>1430</v>
      </c>
      <c r="C726" s="52" t="s">
        <v>1429</v>
      </c>
      <c r="D726" s="244"/>
      <c r="E726" s="244"/>
      <c r="F726" s="54" t="str">
        <f t="shared" si="190"/>
        <v>-</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c r="E739" s="244"/>
      <c r="F739" s="54" t="str">
        <f t="shared" si="190"/>
        <v>-</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c r="E742" s="244"/>
      <c r="F742" s="54" t="str">
        <f t="shared" si="190"/>
        <v>-</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c r="E759" s="244"/>
      <c r="F759" s="54" t="str">
        <f t="shared" si="190"/>
        <v>-</v>
      </c>
    </row>
    <row r="760" spans="1:6" ht="12.75" customHeight="1">
      <c r="A760" s="55">
        <v>35232</v>
      </c>
      <c r="B760" s="87" t="s">
        <v>1497</v>
      </c>
      <c r="C760" s="52" t="s">
        <v>1498</v>
      </c>
      <c r="D760" s="244">
        <v>2776.39</v>
      </c>
      <c r="E760" s="244">
        <v>2033.14</v>
      </c>
      <c r="F760" s="54">
        <f t="shared" si="190"/>
        <v>73.229625520910261</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v>32174.27</v>
      </c>
      <c r="E762" s="244">
        <v>33257</v>
      </c>
      <c r="F762" s="54">
        <f t="shared" si="190"/>
        <v>103.36520455631162</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c r="E767" s="244"/>
      <c r="F767" s="54" t="str">
        <f t="shared" si="190"/>
        <v>-</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v>146093.59</v>
      </c>
      <c r="E816" s="244">
        <v>313118.14</v>
      </c>
      <c r="F816" s="54">
        <f t="shared" si="190"/>
        <v>214.32708991544396</v>
      </c>
    </row>
    <row r="817" spans="1:6" ht="12.75" customHeight="1">
      <c r="A817" s="55" t="s">
        <v>1611</v>
      </c>
      <c r="B817" s="87" t="s">
        <v>1612</v>
      </c>
      <c r="C817" s="52" t="s">
        <v>1611</v>
      </c>
      <c r="D817" s="244"/>
      <c r="E817" s="244"/>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49500</v>
      </c>
      <c r="E819" s="244">
        <v>47900</v>
      </c>
      <c r="F819" s="54">
        <f t="shared" si="190"/>
        <v>96.767676767676775</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c r="E821" s="244"/>
      <c r="F821" s="54" t="str">
        <f t="shared" si="190"/>
        <v>-</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c r="E823" s="244"/>
      <c r="F823" s="54" t="str">
        <f t="shared" si="190"/>
        <v>-</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c r="E828" s="244"/>
      <c r="F828" s="54" t="str">
        <f t="shared" si="190"/>
        <v>-</v>
      </c>
    </row>
    <row r="829" spans="1:6" ht="12.75" customHeight="1">
      <c r="A829" s="55">
        <v>38117</v>
      </c>
      <c r="B829" s="87" t="s">
        <v>1634</v>
      </c>
      <c r="C829" s="52" t="s">
        <v>1635</v>
      </c>
      <c r="D829" s="244">
        <v>252559.35</v>
      </c>
      <c r="E829" s="244">
        <v>312600.07</v>
      </c>
      <c r="F829" s="54">
        <f t="shared" si="190"/>
        <v>123.77291515835782</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c r="E954" s="244"/>
      <c r="F954" s="54" t="str">
        <f t="shared" si="190"/>
        <v>-</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9" t="s">
        <v>1942</v>
      </c>
      <c r="B983" s="350"/>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v>0</v>
      </c>
      <c r="E985" s="246">
        <v>0</v>
      </c>
      <c r="F985" s="65" t="str">
        <f t="shared" ref="F985:F992" si="192">IF(D985&lt;&gt;0,IF(E985/D985&gt;=100,"&gt;&gt;100",E985/D985*100),"-")</f>
        <v>-</v>
      </c>
    </row>
    <row r="986" spans="1:6" ht="24">
      <c r="A986" s="55" t="s">
        <v>1949</v>
      </c>
      <c r="B986" s="87" t="s">
        <v>1950</v>
      </c>
      <c r="C986" s="52" t="s">
        <v>1949</v>
      </c>
      <c r="D986" s="247">
        <v>0</v>
      </c>
      <c r="E986" s="247">
        <v>0</v>
      </c>
      <c r="F986" s="54" t="str">
        <f t="shared" si="192"/>
        <v>-</v>
      </c>
    </row>
    <row r="987" spans="1:6" ht="24">
      <c r="A987" s="55" t="s">
        <v>1951</v>
      </c>
      <c r="B987" s="87" t="s">
        <v>1952</v>
      </c>
      <c r="C987" s="52" t="s">
        <v>1951</v>
      </c>
      <c r="D987" s="247">
        <v>0</v>
      </c>
      <c r="E987" s="247">
        <v>0</v>
      </c>
      <c r="F987" s="54" t="str">
        <f t="shared" si="192"/>
        <v>-</v>
      </c>
    </row>
    <row r="988" spans="1:6" ht="24">
      <c r="A988" s="55">
        <v>26454</v>
      </c>
      <c r="B988" s="87" t="s">
        <v>1953</v>
      </c>
      <c r="C988" s="52" t="s">
        <v>1954</v>
      </c>
      <c r="D988" s="247">
        <v>0</v>
      </c>
      <c r="E988" s="247">
        <v>0</v>
      </c>
      <c r="F988" s="54" t="str">
        <f t="shared" si="192"/>
        <v>-</v>
      </c>
    </row>
    <row r="989" spans="1:6" ht="12.75" customHeight="1">
      <c r="A989" s="55" t="s">
        <v>1955</v>
      </c>
      <c r="B989" s="87" t="s">
        <v>1956</v>
      </c>
      <c r="C989" s="52" t="s">
        <v>1955</v>
      </c>
      <c r="D989" s="247">
        <v>0</v>
      </c>
      <c r="E989" s="247">
        <v>0</v>
      </c>
      <c r="F989" s="54" t="str">
        <f t="shared" si="192"/>
        <v>-</v>
      </c>
    </row>
    <row r="990" spans="1:6" ht="36">
      <c r="A990" s="55" t="s">
        <v>1957</v>
      </c>
      <c r="B990" s="87" t="s">
        <v>1958</v>
      </c>
      <c r="C990" s="52" t="s">
        <v>1959</v>
      </c>
      <c r="D990" s="247">
        <v>0</v>
      </c>
      <c r="E990" s="247">
        <v>0</v>
      </c>
      <c r="F990" s="54" t="str">
        <f t="shared" si="192"/>
        <v>-</v>
      </c>
    </row>
    <row r="991" spans="1:6" ht="12.75" customHeight="1">
      <c r="A991" s="55" t="s">
        <v>1960</v>
      </c>
      <c r="B991" s="87" t="s">
        <v>1961</v>
      </c>
      <c r="C991" s="52" t="s">
        <v>1960</v>
      </c>
      <c r="D991" s="247">
        <v>0</v>
      </c>
      <c r="E991" s="247">
        <v>0</v>
      </c>
      <c r="F991" s="54" t="str">
        <f t="shared" si="192"/>
        <v>-</v>
      </c>
    </row>
    <row r="992" spans="1:6" ht="24">
      <c r="A992" s="57">
        <v>26534</v>
      </c>
      <c r="B992" s="235" t="s">
        <v>1962</v>
      </c>
      <c r="C992" s="58" t="s">
        <v>1963</v>
      </c>
      <c r="D992" s="248">
        <v>0</v>
      </c>
      <c r="E992" s="248">
        <v>0</v>
      </c>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c r="A1" s="298"/>
      <c r="B1" s="299"/>
      <c r="C1" s="298"/>
      <c r="D1" s="300"/>
      <c r="E1" s="300"/>
      <c r="F1" s="300"/>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301" t="s">
        <v>49</v>
      </c>
      <c r="B3" s="302" t="s">
        <v>41</v>
      </c>
      <c r="C3" s="303" t="s">
        <v>42</v>
      </c>
      <c r="D3" s="304" t="s">
        <v>1964</v>
      </c>
      <c r="E3" s="302" t="s">
        <v>1965</v>
      </c>
      <c r="F3" s="305" t="s">
        <v>52</v>
      </c>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c r="A1" s="293"/>
      <c r="B1" s="294"/>
      <c r="C1" s="293"/>
      <c r="D1" s="295"/>
      <c r="E1" s="295"/>
      <c r="F1" s="296"/>
    </row>
    <row r="2" spans="1:25" ht="50.1" customHeight="1">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0" workbookViewId="0">
      <selection activeCell="D103" sqref="D103"/>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7">
        <v>87021.46</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2382264.3200000003</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8">
        <v>0</v>
      </c>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1685628.1600000001</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8">
        <v>423422.32</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8">
        <v>590531.11</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8">
        <v>31047.18</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8">
        <v>2033.14</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8">
        <v>0</v>
      </c>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8">
        <v>319356.53999999998</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8">
        <v>0</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8">
        <v>319237.87</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8">
        <v>696636.16</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8">
        <v>0</v>
      </c>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8">
        <v>0</v>
      </c>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8">
        <v>0</v>
      </c>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8">
        <v>0</v>
      </c>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8">
        <v>0</v>
      </c>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2389991.19</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8">
        <v>0</v>
      </c>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1689147.5299999998</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8">
        <v>413127.15</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8">
        <v>604395.18999999994</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8">
        <v>31047.18</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8">
        <v>2033.14</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8">
        <v>0</v>
      </c>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8">
        <v>319307</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8">
        <v>0</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8">
        <v>319237.87</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8">
        <v>700843.66</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8">
        <v>0</v>
      </c>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8">
        <v>0</v>
      </c>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8">
        <v>0</v>
      </c>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8">
        <v>0</v>
      </c>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8">
        <v>0</v>
      </c>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79294.590000000317</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79294.59</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8">
        <v>0</v>
      </c>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8">
        <v>79294.59</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8">
        <v>0</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9">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c r="A1" s="372" t="s">
        <v>2857</v>
      </c>
      <c r="B1" s="367"/>
      <c r="C1" s="367"/>
      <c r="D1" s="367"/>
      <c r="E1" s="73" t="s">
        <v>2999</v>
      </c>
      <c r="F1" s="73"/>
      <c r="G1" s="73"/>
      <c r="H1" s="73"/>
      <c r="I1" s="73"/>
      <c r="J1" s="73"/>
      <c r="K1" s="73"/>
      <c r="L1" s="73"/>
      <c r="M1" s="73"/>
      <c r="N1" s="73"/>
      <c r="O1" s="73"/>
      <c r="P1" s="73"/>
    </row>
    <row r="2" spans="1:16" ht="37.5" customHeight="1">
      <c r="A2" s="372" t="s">
        <v>3000</v>
      </c>
      <c r="B2" s="367"/>
      <c r="C2" s="367"/>
      <c r="D2" s="367"/>
    </row>
    <row r="3" spans="1:16" ht="29.25" customHeight="1">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37814</v>
      </c>
      <c r="P3" s="73"/>
    </row>
    <row r="4" spans="1:16" ht="19.5" customHeight="1">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3022</v>
      </c>
      <c r="B19" s="370"/>
      <c r="C19" s="371"/>
      <c r="D19" s="125"/>
      <c r="E19" s="73">
        <f>SUM(E20:E274)</f>
        <v>0</v>
      </c>
      <c r="F19" s="73">
        <f>SUM(F20:F274)</f>
        <v>6</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3299</v>
      </c>
      <c r="B1" s="383"/>
      <c r="C1" s="383"/>
    </row>
    <row r="2" spans="1:17" ht="33" customHeight="1">
      <c r="A2" s="384" t="s">
        <v>3300</v>
      </c>
      <c r="B2" s="385"/>
      <c r="C2" s="377"/>
      <c r="D2" s="4"/>
      <c r="E2" s="4"/>
      <c r="F2" s="4"/>
      <c r="G2" s="4"/>
      <c r="H2" s="4"/>
      <c r="I2" s="4"/>
      <c r="J2" s="4"/>
      <c r="K2" s="4"/>
      <c r="L2" s="4"/>
      <c r="M2" s="4"/>
      <c r="N2" s="4"/>
      <c r="O2" s="4"/>
      <c r="P2" s="4"/>
      <c r="Q2" s="4"/>
    </row>
    <row r="3" spans="1:17" ht="18.75" customHeight="1">
      <c r="A3" s="42" t="s">
        <v>3301</v>
      </c>
      <c r="B3" s="386" t="s">
        <v>3302</v>
      </c>
      <c r="C3" s="377"/>
      <c r="D3" s="4"/>
      <c r="E3" s="4"/>
      <c r="F3" s="4"/>
      <c r="G3" s="4"/>
      <c r="H3" s="4"/>
      <c r="I3" s="4"/>
      <c r="J3" s="4"/>
      <c r="K3" s="4"/>
      <c r="L3" s="4"/>
      <c r="M3" s="4"/>
      <c r="N3" s="4"/>
      <c r="O3" s="4"/>
      <c r="P3" s="4"/>
      <c r="Q3" s="4"/>
    </row>
    <row r="4" spans="1:17" ht="37.5" hidden="1" customHeight="1">
      <c r="A4" s="43" t="s">
        <v>3303</v>
      </c>
      <c r="B4" s="376" t="s">
        <v>3304</v>
      </c>
      <c r="C4" s="377"/>
      <c r="D4" s="4"/>
      <c r="E4" s="4"/>
      <c r="F4" s="4"/>
      <c r="G4" s="4"/>
      <c r="H4" s="4"/>
      <c r="I4" s="4"/>
      <c r="J4" s="4"/>
      <c r="K4" s="4"/>
      <c r="L4" s="4"/>
      <c r="M4" s="4"/>
      <c r="N4" s="4"/>
      <c r="O4" s="4"/>
      <c r="P4" s="4"/>
      <c r="Q4" s="4"/>
    </row>
    <row r="5" spans="1:17" ht="48" hidden="1" customHeight="1">
      <c r="A5" s="43" t="s">
        <v>3303</v>
      </c>
      <c r="B5" s="376" t="s">
        <v>3305</v>
      </c>
      <c r="C5" s="377"/>
      <c r="D5" s="4"/>
      <c r="E5" s="4"/>
      <c r="F5" s="4"/>
      <c r="G5" s="4"/>
      <c r="H5" s="4"/>
      <c r="I5" s="4"/>
      <c r="J5" s="4"/>
      <c r="K5" s="4"/>
      <c r="L5" s="4"/>
      <c r="M5" s="4"/>
      <c r="N5" s="4"/>
      <c r="O5" s="4"/>
      <c r="P5" s="4"/>
      <c r="Q5" s="4"/>
    </row>
    <row r="6" spans="1:17" ht="59.25" hidden="1" customHeight="1">
      <c r="A6" s="43" t="s">
        <v>3303</v>
      </c>
      <c r="B6" s="376" t="s">
        <v>3306</v>
      </c>
      <c r="C6" s="377"/>
      <c r="D6" s="4"/>
      <c r="E6" s="4"/>
      <c r="F6" s="4"/>
      <c r="G6" s="4"/>
      <c r="H6" s="4"/>
      <c r="I6" s="4"/>
      <c r="J6" s="4"/>
      <c r="K6" s="4"/>
      <c r="L6" s="4"/>
      <c r="M6" s="4"/>
      <c r="N6" s="4"/>
      <c r="O6" s="4"/>
      <c r="P6" s="4"/>
      <c r="Q6" s="4"/>
    </row>
    <row r="7" spans="1:17" ht="48" hidden="1" customHeight="1">
      <c r="A7" s="43" t="s">
        <v>3307</v>
      </c>
      <c r="B7" s="376" t="s">
        <v>3308</v>
      </c>
      <c r="C7" s="377"/>
      <c r="D7" s="4"/>
      <c r="E7" s="4"/>
      <c r="F7" s="4"/>
      <c r="G7" s="4"/>
      <c r="H7" s="4"/>
      <c r="I7" s="4"/>
      <c r="J7" s="4"/>
      <c r="K7" s="4"/>
      <c r="L7" s="4"/>
      <c r="M7" s="4"/>
      <c r="N7" s="4"/>
      <c r="O7" s="4"/>
      <c r="P7" s="4"/>
      <c r="Q7" s="4"/>
    </row>
    <row r="8" spans="1:17" ht="41.25" hidden="1" customHeight="1">
      <c r="A8" s="43" t="s">
        <v>3309</v>
      </c>
      <c r="B8" s="376" t="s">
        <v>3310</v>
      </c>
      <c r="C8" s="377"/>
      <c r="D8" s="4"/>
      <c r="E8" s="4"/>
      <c r="F8" s="4"/>
      <c r="G8" s="4"/>
      <c r="H8" s="4"/>
      <c r="I8" s="4"/>
      <c r="J8" s="4"/>
      <c r="K8" s="4"/>
      <c r="L8" s="4"/>
      <c r="M8" s="4"/>
      <c r="N8" s="4"/>
      <c r="O8" s="4"/>
      <c r="P8" s="4"/>
      <c r="Q8" s="4"/>
    </row>
    <row r="9" spans="1:17" ht="59.25" hidden="1" customHeight="1">
      <c r="A9" s="43" t="s">
        <v>3311</v>
      </c>
      <c r="B9" s="376" t="s">
        <v>3312</v>
      </c>
      <c r="C9" s="377"/>
      <c r="D9" s="4"/>
      <c r="E9" s="4"/>
      <c r="F9" s="4"/>
      <c r="G9" s="4"/>
      <c r="H9" s="4"/>
      <c r="I9" s="4"/>
      <c r="J9" s="4"/>
      <c r="K9" s="4"/>
      <c r="L9" s="4"/>
      <c r="M9" s="4"/>
      <c r="N9" s="4"/>
      <c r="O9" s="4"/>
      <c r="P9" s="4"/>
      <c r="Q9" s="4"/>
    </row>
    <row r="10" spans="1:17" ht="61.5" hidden="1" customHeight="1">
      <c r="A10" s="43" t="s">
        <v>3311</v>
      </c>
      <c r="B10" s="376" t="s">
        <v>3313</v>
      </c>
      <c r="C10" s="377"/>
      <c r="D10" s="4"/>
      <c r="E10" s="4"/>
      <c r="F10" s="4"/>
      <c r="G10" s="4"/>
      <c r="H10" s="4"/>
      <c r="I10" s="4"/>
      <c r="J10" s="4"/>
      <c r="K10" s="4"/>
      <c r="L10" s="4"/>
      <c r="M10" s="4"/>
      <c r="N10" s="4"/>
      <c r="O10" s="4"/>
      <c r="P10" s="4"/>
      <c r="Q10" s="4"/>
    </row>
    <row r="11" spans="1:17" ht="43.5" hidden="1" customHeight="1">
      <c r="A11" s="43" t="s">
        <v>3311</v>
      </c>
      <c r="B11" s="376" t="s">
        <v>3314</v>
      </c>
      <c r="C11" s="377"/>
      <c r="D11" s="4"/>
      <c r="E11" s="4"/>
      <c r="F11" s="4"/>
      <c r="G11" s="4"/>
      <c r="H11" s="4"/>
      <c r="I11" s="4"/>
      <c r="J11" s="4"/>
      <c r="K11" s="4"/>
      <c r="L11" s="4"/>
      <c r="M11" s="4"/>
      <c r="N11" s="4"/>
      <c r="O11" s="4"/>
      <c r="P11" s="4"/>
      <c r="Q11" s="4"/>
    </row>
    <row r="12" spans="1:17" ht="27.75" hidden="1" customHeight="1">
      <c r="A12" s="43" t="s">
        <v>3315</v>
      </c>
      <c r="B12" s="376" t="s">
        <v>3316</v>
      </c>
      <c r="C12" s="377"/>
      <c r="D12" s="4"/>
      <c r="E12" s="4"/>
      <c r="F12" s="4"/>
      <c r="G12" s="4"/>
      <c r="H12" s="4"/>
      <c r="I12" s="4"/>
      <c r="J12" s="4"/>
      <c r="K12" s="4"/>
      <c r="L12" s="4"/>
      <c r="M12" s="4"/>
      <c r="N12" s="4"/>
      <c r="O12" s="4"/>
      <c r="P12" s="4"/>
      <c r="Q12" s="4"/>
    </row>
    <row r="13" spans="1:17" ht="27.75" hidden="1" customHeight="1">
      <c r="A13" s="43" t="s">
        <v>3317</v>
      </c>
      <c r="B13" s="376" t="s">
        <v>3318</v>
      </c>
      <c r="C13" s="377"/>
      <c r="D13" s="4"/>
      <c r="E13" s="4"/>
      <c r="F13" s="4"/>
      <c r="G13" s="4"/>
      <c r="H13" s="4"/>
      <c r="I13" s="4"/>
      <c r="J13" s="4"/>
      <c r="K13" s="4"/>
      <c r="L13" s="4"/>
      <c r="M13" s="4"/>
      <c r="N13" s="4"/>
      <c r="O13" s="4"/>
      <c r="P13" s="4"/>
      <c r="Q13" s="4"/>
    </row>
    <row r="14" spans="1:17" ht="45.75" hidden="1" customHeight="1">
      <c r="A14" s="43" t="s">
        <v>3319</v>
      </c>
      <c r="B14" s="376" t="s">
        <v>3320</v>
      </c>
      <c r="C14" s="377"/>
      <c r="D14" s="4"/>
      <c r="E14" s="4"/>
      <c r="F14" s="4"/>
      <c r="G14" s="4"/>
      <c r="H14" s="4"/>
      <c r="I14" s="4"/>
      <c r="J14" s="4"/>
      <c r="K14" s="4"/>
      <c r="L14" s="4"/>
      <c r="M14" s="4"/>
      <c r="N14" s="4"/>
      <c r="O14" s="4"/>
      <c r="P14" s="4"/>
      <c r="Q14" s="4"/>
    </row>
    <row r="15" spans="1:17" ht="45.75" hidden="1" customHeight="1">
      <c r="A15" s="43" t="s">
        <v>3321</v>
      </c>
      <c r="B15" s="376" t="s">
        <v>3322</v>
      </c>
      <c r="C15" s="377"/>
      <c r="D15" s="4"/>
      <c r="E15" s="4"/>
      <c r="F15" s="4"/>
      <c r="G15" s="4"/>
      <c r="H15" s="4"/>
      <c r="I15" s="4"/>
      <c r="J15" s="4"/>
      <c r="K15" s="4"/>
      <c r="L15" s="4"/>
      <c r="M15" s="4"/>
      <c r="N15" s="4"/>
      <c r="O15" s="4"/>
      <c r="P15" s="4"/>
      <c r="Q15" s="4"/>
    </row>
    <row r="16" spans="1:17" ht="51" hidden="1" customHeight="1">
      <c r="A16" s="43" t="s">
        <v>3323</v>
      </c>
      <c r="B16" s="376" t="s">
        <v>3324</v>
      </c>
      <c r="C16" s="377"/>
      <c r="D16" s="4"/>
      <c r="E16" s="4"/>
      <c r="F16" s="4"/>
      <c r="G16" s="4"/>
      <c r="H16" s="4"/>
      <c r="I16" s="4"/>
      <c r="J16" s="4"/>
      <c r="K16" s="4"/>
      <c r="L16" s="4"/>
      <c r="M16" s="4"/>
      <c r="N16" s="4"/>
      <c r="O16" s="4"/>
      <c r="P16" s="4"/>
      <c r="Q16" s="4"/>
    </row>
    <row r="17" spans="1:17" ht="27.75" hidden="1" customHeight="1">
      <c r="A17" s="43" t="s">
        <v>3325</v>
      </c>
      <c r="B17" s="376" t="s">
        <v>3326</v>
      </c>
      <c r="C17" s="377"/>
      <c r="D17" s="4"/>
      <c r="E17" s="4"/>
      <c r="F17" s="4"/>
      <c r="G17" s="4"/>
      <c r="H17" s="4"/>
      <c r="I17" s="4"/>
      <c r="J17" s="4"/>
      <c r="K17" s="4"/>
      <c r="L17" s="4"/>
      <c r="M17" s="4"/>
      <c r="N17" s="4"/>
      <c r="O17" s="4"/>
      <c r="P17" s="4"/>
      <c r="Q17" s="4"/>
    </row>
    <row r="18" spans="1:17" ht="27.75" hidden="1" customHeight="1">
      <c r="A18" s="43" t="s">
        <v>3327</v>
      </c>
      <c r="B18" s="376" t="s">
        <v>3328</v>
      </c>
      <c r="C18" s="377"/>
      <c r="D18" s="4"/>
      <c r="E18" s="4"/>
      <c r="F18" s="4"/>
      <c r="G18" s="4"/>
      <c r="H18" s="4"/>
      <c r="I18" s="4"/>
      <c r="J18" s="4"/>
      <c r="K18" s="4"/>
      <c r="L18" s="4"/>
      <c r="M18" s="4"/>
      <c r="N18" s="4"/>
      <c r="O18" s="4"/>
      <c r="P18" s="4"/>
      <c r="Q18" s="4"/>
    </row>
    <row r="19" spans="1:17" ht="45" hidden="1" customHeight="1">
      <c r="A19" s="43" t="s">
        <v>3327</v>
      </c>
      <c r="B19" s="376" t="s">
        <v>3329</v>
      </c>
      <c r="C19" s="377"/>
      <c r="D19" s="4"/>
      <c r="E19" s="4"/>
      <c r="F19" s="4"/>
      <c r="G19" s="4"/>
      <c r="H19" s="4"/>
      <c r="I19" s="4"/>
      <c r="J19" s="4"/>
      <c r="K19" s="4"/>
      <c r="L19" s="4"/>
      <c r="M19" s="4"/>
      <c r="N19" s="4"/>
      <c r="O19" s="4"/>
      <c r="P19" s="4"/>
      <c r="Q19" s="4"/>
    </row>
    <row r="20" spans="1:17" ht="45" hidden="1" customHeight="1">
      <c r="A20" s="43" t="s">
        <v>3330</v>
      </c>
      <c r="B20" s="376" t="s">
        <v>3331</v>
      </c>
      <c r="C20" s="377"/>
      <c r="D20" s="4"/>
      <c r="E20" s="4"/>
      <c r="F20" s="4"/>
      <c r="G20" s="4"/>
      <c r="H20" s="4"/>
      <c r="I20" s="4"/>
      <c r="J20" s="4"/>
      <c r="K20" s="4"/>
      <c r="L20" s="4"/>
      <c r="M20" s="4"/>
      <c r="N20" s="4"/>
      <c r="O20" s="4"/>
      <c r="P20" s="4"/>
      <c r="Q20" s="4"/>
    </row>
    <row r="21" spans="1:17" ht="30" hidden="1" customHeight="1">
      <c r="A21" s="43" t="s">
        <v>3332</v>
      </c>
      <c r="B21" s="376" t="s">
        <v>3333</v>
      </c>
      <c r="C21" s="377"/>
      <c r="D21" s="4"/>
      <c r="E21" s="4"/>
      <c r="F21" s="4"/>
      <c r="G21" s="4"/>
      <c r="H21" s="4"/>
      <c r="I21" s="4"/>
      <c r="J21" s="4"/>
      <c r="K21" s="4"/>
      <c r="L21" s="4"/>
      <c r="M21" s="4"/>
      <c r="N21" s="4"/>
      <c r="O21" s="4"/>
      <c r="P21" s="4"/>
      <c r="Q21" s="4"/>
    </row>
    <row r="22" spans="1:17" ht="30" hidden="1" customHeight="1">
      <c r="A22" s="43" t="s">
        <v>3334</v>
      </c>
      <c r="B22" s="376" t="s">
        <v>3335</v>
      </c>
      <c r="C22" s="377"/>
      <c r="D22" s="4"/>
      <c r="E22" s="4"/>
      <c r="F22" s="4"/>
      <c r="G22" s="4"/>
      <c r="H22" s="4"/>
      <c r="I22" s="4"/>
      <c r="J22" s="4"/>
      <c r="K22" s="4"/>
      <c r="L22" s="4"/>
      <c r="M22" s="4"/>
      <c r="N22" s="4"/>
      <c r="O22" s="4"/>
      <c r="P22" s="4"/>
      <c r="Q22" s="4"/>
    </row>
    <row r="23" spans="1:17" ht="30" hidden="1" customHeight="1">
      <c r="A23" s="43" t="s">
        <v>3336</v>
      </c>
      <c r="B23" s="376" t="s">
        <v>3337</v>
      </c>
      <c r="C23" s="377"/>
      <c r="D23" s="4"/>
      <c r="E23" s="4"/>
      <c r="F23" s="4"/>
      <c r="G23" s="4"/>
      <c r="H23" s="4"/>
      <c r="I23" s="4"/>
      <c r="J23" s="4"/>
      <c r="K23" s="4"/>
      <c r="L23" s="4"/>
      <c r="M23" s="4"/>
      <c r="N23" s="4"/>
      <c r="O23" s="4"/>
      <c r="P23" s="4"/>
      <c r="Q23" s="4"/>
    </row>
    <row r="24" spans="1:17" ht="30" hidden="1" customHeight="1">
      <c r="A24" s="43" t="s">
        <v>3338</v>
      </c>
      <c r="B24" s="376" t="s">
        <v>3339</v>
      </c>
      <c r="C24" s="377"/>
      <c r="D24" s="4"/>
      <c r="E24" s="4"/>
      <c r="F24" s="4"/>
      <c r="G24" s="4"/>
      <c r="H24" s="4"/>
      <c r="I24" s="4"/>
      <c r="J24" s="4"/>
      <c r="K24" s="4"/>
      <c r="L24" s="4"/>
      <c r="M24" s="4"/>
      <c r="N24" s="4"/>
      <c r="O24" s="4"/>
      <c r="P24" s="4"/>
      <c r="Q24" s="4"/>
    </row>
    <row r="25" spans="1:17" ht="30" hidden="1" customHeight="1">
      <c r="A25" s="43" t="s">
        <v>3340</v>
      </c>
      <c r="B25" s="376" t="s">
        <v>3341</v>
      </c>
      <c r="C25" s="377"/>
      <c r="D25" s="4"/>
      <c r="E25" s="4"/>
      <c r="F25" s="4"/>
      <c r="G25" s="4"/>
      <c r="H25" s="4"/>
      <c r="I25" s="4"/>
      <c r="J25" s="4"/>
      <c r="K25" s="4"/>
      <c r="L25" s="4"/>
      <c r="M25" s="4"/>
      <c r="N25" s="4"/>
      <c r="O25" s="4"/>
      <c r="P25" s="4"/>
      <c r="Q25" s="4"/>
    </row>
    <row r="26" spans="1:17" ht="30" hidden="1" customHeight="1">
      <c r="A26" s="43" t="s">
        <v>3342</v>
      </c>
      <c r="B26" s="376" t="s">
        <v>3343</v>
      </c>
      <c r="C26" s="377"/>
      <c r="D26" s="4"/>
      <c r="E26" s="4"/>
      <c r="F26" s="4"/>
      <c r="G26" s="4"/>
      <c r="H26" s="4"/>
      <c r="I26" s="4"/>
      <c r="J26" s="4"/>
      <c r="K26" s="4"/>
      <c r="L26" s="4"/>
      <c r="M26" s="4"/>
      <c r="N26" s="4"/>
      <c r="O26" s="4"/>
      <c r="P26" s="4"/>
      <c r="Q26" s="4"/>
    </row>
    <row r="27" spans="1:17" ht="70.5" hidden="1" customHeight="1">
      <c r="A27" s="43" t="s">
        <v>3344</v>
      </c>
      <c r="B27" s="376" t="s">
        <v>3345</v>
      </c>
      <c r="C27" s="377"/>
      <c r="D27" s="4"/>
      <c r="E27" s="4"/>
      <c r="F27" s="4"/>
      <c r="G27" s="4"/>
      <c r="H27" s="4"/>
      <c r="I27" s="4"/>
      <c r="J27" s="4"/>
      <c r="K27" s="4"/>
      <c r="L27" s="4"/>
      <c r="M27" s="4"/>
      <c r="N27" s="4"/>
      <c r="O27" s="4"/>
      <c r="P27" s="4"/>
      <c r="Q27" s="4"/>
    </row>
    <row r="28" spans="1:17" ht="48" hidden="1" customHeight="1">
      <c r="A28" s="43" t="s">
        <v>3346</v>
      </c>
      <c r="B28" s="376" t="s">
        <v>3347</v>
      </c>
      <c r="C28" s="377"/>
      <c r="D28" s="4"/>
      <c r="E28" s="4"/>
      <c r="F28" s="4"/>
      <c r="G28" s="4"/>
      <c r="H28" s="4"/>
      <c r="I28" s="4"/>
      <c r="J28" s="4"/>
      <c r="K28" s="4"/>
      <c r="L28" s="4"/>
      <c r="M28" s="4"/>
      <c r="N28" s="4"/>
      <c r="O28" s="4"/>
      <c r="P28" s="4"/>
      <c r="Q28" s="4"/>
    </row>
    <row r="29" spans="1:17" ht="100.5" hidden="1" customHeight="1">
      <c r="A29" s="43" t="s">
        <v>3348</v>
      </c>
      <c r="B29" s="376" t="s">
        <v>3349</v>
      </c>
      <c r="C29" s="377"/>
      <c r="D29" s="4"/>
      <c r="E29" s="4"/>
      <c r="F29" s="4"/>
      <c r="G29" s="4"/>
      <c r="H29" s="4"/>
      <c r="I29" s="4"/>
      <c r="J29" s="4"/>
      <c r="K29" s="4"/>
      <c r="L29" s="4"/>
      <c r="M29" s="4"/>
      <c r="N29" s="4"/>
      <c r="O29" s="4"/>
      <c r="P29" s="4"/>
      <c r="Q29" s="4"/>
    </row>
    <row r="30" spans="1:17" ht="45" hidden="1" customHeight="1">
      <c r="A30" s="43" t="s">
        <v>3350</v>
      </c>
      <c r="B30" s="376" t="s">
        <v>3351</v>
      </c>
      <c r="C30" s="377"/>
      <c r="D30" s="4"/>
      <c r="E30" s="4"/>
      <c r="F30" s="4"/>
      <c r="G30" s="4"/>
      <c r="H30" s="4"/>
      <c r="I30" s="4"/>
      <c r="J30" s="4"/>
      <c r="K30" s="4"/>
      <c r="L30" s="4"/>
      <c r="M30" s="4"/>
      <c r="N30" s="4"/>
      <c r="O30" s="4"/>
      <c r="P30" s="4"/>
      <c r="Q30" s="4"/>
    </row>
    <row r="31" spans="1:17" ht="45" hidden="1" customHeight="1">
      <c r="A31" s="43" t="s">
        <v>3352</v>
      </c>
      <c r="B31" s="376" t="s">
        <v>3353</v>
      </c>
      <c r="C31" s="377"/>
      <c r="D31" s="4"/>
      <c r="E31" s="4"/>
      <c r="F31" s="4"/>
      <c r="G31" s="4"/>
      <c r="H31" s="4"/>
      <c r="I31" s="4"/>
      <c r="J31" s="4"/>
      <c r="K31" s="4"/>
      <c r="L31" s="4"/>
      <c r="M31" s="4"/>
      <c r="N31" s="4"/>
      <c r="O31" s="4"/>
      <c r="P31" s="4"/>
      <c r="Q31" s="4"/>
    </row>
    <row r="32" spans="1:17" ht="45" hidden="1" customHeight="1">
      <c r="A32" s="43" t="s">
        <v>3354</v>
      </c>
      <c r="B32" s="376" t="s">
        <v>3355</v>
      </c>
      <c r="C32" s="377"/>
      <c r="D32" s="4"/>
      <c r="E32" s="4"/>
      <c r="F32" s="4"/>
      <c r="G32" s="4"/>
      <c r="H32" s="4"/>
      <c r="I32" s="4"/>
      <c r="J32" s="4"/>
      <c r="K32" s="4"/>
      <c r="L32" s="4"/>
      <c r="M32" s="4"/>
      <c r="N32" s="4"/>
      <c r="O32" s="4"/>
      <c r="P32" s="4"/>
      <c r="Q32" s="4"/>
    </row>
    <row r="33" spans="1:17" ht="72" hidden="1" customHeight="1">
      <c r="A33" s="43" t="s">
        <v>3356</v>
      </c>
      <c r="B33" s="376" t="s">
        <v>3357</v>
      </c>
      <c r="C33" s="377"/>
      <c r="D33" s="4"/>
      <c r="E33" s="4"/>
      <c r="F33" s="4"/>
      <c r="G33" s="4"/>
      <c r="H33" s="4"/>
      <c r="I33" s="4"/>
      <c r="J33" s="4"/>
      <c r="K33" s="4"/>
      <c r="L33" s="4"/>
      <c r="M33" s="4"/>
      <c r="N33" s="4"/>
      <c r="O33" s="4"/>
      <c r="P33" s="4"/>
      <c r="Q33" s="4"/>
    </row>
    <row r="34" spans="1:17" ht="79.5" hidden="1" customHeight="1">
      <c r="A34" s="43" t="s">
        <v>3358</v>
      </c>
      <c r="B34" s="376" t="s">
        <v>3359</v>
      </c>
      <c r="C34" s="377"/>
      <c r="D34" s="4"/>
      <c r="E34" s="4"/>
      <c r="F34" s="4"/>
      <c r="G34" s="4"/>
      <c r="H34" s="4"/>
      <c r="I34" s="4"/>
      <c r="J34" s="4"/>
      <c r="K34" s="4"/>
      <c r="L34" s="4"/>
      <c r="M34" s="4"/>
      <c r="N34" s="4"/>
      <c r="O34" s="4"/>
      <c r="P34" s="4"/>
      <c r="Q34" s="4"/>
    </row>
    <row r="35" spans="1:17" ht="70.5" hidden="1" customHeight="1">
      <c r="A35" s="43" t="s">
        <v>3360</v>
      </c>
      <c r="B35" s="376" t="s">
        <v>3361</v>
      </c>
      <c r="C35" s="377"/>
      <c r="D35" s="4"/>
      <c r="E35" s="4"/>
      <c r="F35" s="4"/>
      <c r="G35" s="4"/>
      <c r="H35" s="4"/>
      <c r="I35" s="4"/>
      <c r="J35" s="4"/>
      <c r="K35" s="4"/>
      <c r="L35" s="4"/>
      <c r="M35" s="4"/>
      <c r="N35" s="4"/>
      <c r="O35" s="4"/>
      <c r="P35" s="4"/>
      <c r="Q35" s="4"/>
    </row>
    <row r="36" spans="1:17" ht="45.75" hidden="1" customHeight="1">
      <c r="A36" s="43" t="s">
        <v>3362</v>
      </c>
      <c r="B36" s="376" t="s">
        <v>3363</v>
      </c>
      <c r="C36" s="377"/>
      <c r="D36" s="4"/>
      <c r="E36" s="4"/>
      <c r="F36" s="4"/>
      <c r="G36" s="4"/>
      <c r="H36" s="4"/>
      <c r="I36" s="4"/>
      <c r="J36" s="4"/>
      <c r="K36" s="4"/>
      <c r="L36" s="4"/>
      <c r="M36" s="4"/>
      <c r="N36" s="4"/>
      <c r="O36" s="4"/>
      <c r="P36" s="4"/>
      <c r="Q36" s="4"/>
    </row>
    <row r="37" spans="1:17" ht="54.75" hidden="1" customHeight="1">
      <c r="A37" s="43" t="s">
        <v>3364</v>
      </c>
      <c r="B37" s="376" t="s">
        <v>3365</v>
      </c>
      <c r="C37" s="377"/>
      <c r="D37" s="4"/>
      <c r="E37" s="4"/>
      <c r="F37" s="4"/>
      <c r="G37" s="4"/>
      <c r="H37" s="4"/>
      <c r="I37" s="4"/>
      <c r="J37" s="4"/>
      <c r="K37" s="4"/>
      <c r="L37" s="4"/>
      <c r="M37" s="4"/>
      <c r="N37" s="4"/>
      <c r="O37" s="4"/>
      <c r="P37" s="4"/>
      <c r="Q37" s="4"/>
    </row>
    <row r="38" spans="1:17" ht="37.5" hidden="1" customHeight="1">
      <c r="A38" s="43" t="s">
        <v>3366</v>
      </c>
      <c r="B38" s="376" t="s">
        <v>3367</v>
      </c>
      <c r="C38" s="377"/>
      <c r="D38" s="4"/>
      <c r="E38" s="4"/>
      <c r="F38" s="4"/>
      <c r="G38" s="4"/>
      <c r="H38" s="4"/>
      <c r="I38" s="4"/>
      <c r="J38" s="4"/>
      <c r="K38" s="4"/>
      <c r="L38" s="4"/>
      <c r="M38" s="4"/>
      <c r="N38" s="4"/>
      <c r="O38" s="4"/>
      <c r="P38" s="4"/>
      <c r="Q38" s="4"/>
    </row>
    <row r="39" spans="1:17" ht="61.5" hidden="1" customHeight="1">
      <c r="A39" s="43" t="s">
        <v>3368</v>
      </c>
      <c r="B39" s="376" t="s">
        <v>3369</v>
      </c>
      <c r="C39" s="377"/>
      <c r="D39" s="4"/>
      <c r="E39" s="4"/>
      <c r="F39" s="4"/>
      <c r="G39" s="4"/>
      <c r="H39" s="4"/>
      <c r="I39" s="4"/>
      <c r="J39" s="4"/>
      <c r="K39" s="4"/>
      <c r="L39" s="4"/>
      <c r="M39" s="4"/>
      <c r="N39" s="4"/>
      <c r="O39" s="4"/>
      <c r="P39" s="4"/>
      <c r="Q39" s="4"/>
    </row>
    <row r="40" spans="1:17" ht="53.25" hidden="1" customHeight="1">
      <c r="A40" s="43" t="s">
        <v>3370</v>
      </c>
      <c r="B40" s="376" t="s">
        <v>3371</v>
      </c>
      <c r="C40" s="377"/>
      <c r="D40" s="4"/>
      <c r="E40" s="4"/>
      <c r="F40" s="4"/>
      <c r="G40" s="4"/>
      <c r="H40" s="4"/>
      <c r="I40" s="4"/>
      <c r="J40" s="4"/>
      <c r="K40" s="4"/>
      <c r="L40" s="4"/>
      <c r="M40" s="4"/>
      <c r="N40" s="4"/>
      <c r="O40" s="4"/>
      <c r="P40" s="4"/>
      <c r="Q40" s="4"/>
    </row>
    <row r="41" spans="1:17" ht="73.5" hidden="1" customHeight="1">
      <c r="A41" s="43" t="s">
        <v>3372</v>
      </c>
      <c r="B41" s="376" t="s">
        <v>3373</v>
      </c>
      <c r="C41" s="377"/>
      <c r="D41" s="4"/>
      <c r="E41" s="4"/>
      <c r="F41" s="4"/>
      <c r="G41" s="4"/>
      <c r="H41" s="4"/>
      <c r="I41" s="4"/>
      <c r="J41" s="4"/>
      <c r="K41" s="4"/>
      <c r="L41" s="4"/>
      <c r="M41" s="4"/>
      <c r="N41" s="4"/>
      <c r="O41" s="4"/>
      <c r="P41" s="4"/>
      <c r="Q41" s="4"/>
    </row>
    <row r="42" spans="1:17" ht="57.75" hidden="1" customHeight="1">
      <c r="A42" s="43" t="s">
        <v>3374</v>
      </c>
      <c r="B42" s="376" t="s">
        <v>3375</v>
      </c>
      <c r="C42" s="377"/>
      <c r="D42" s="4"/>
      <c r="E42" s="4"/>
      <c r="F42" s="4"/>
      <c r="G42" s="4"/>
      <c r="H42" s="4"/>
      <c r="I42" s="4"/>
      <c r="J42" s="4"/>
      <c r="K42" s="4"/>
      <c r="L42" s="4"/>
      <c r="M42" s="4"/>
      <c r="N42" s="4"/>
      <c r="O42" s="4"/>
      <c r="P42" s="4"/>
      <c r="Q42" s="4"/>
    </row>
    <row r="43" spans="1:17" ht="84" hidden="1" customHeight="1">
      <c r="A43" s="43" t="s">
        <v>3376</v>
      </c>
      <c r="B43" s="376" t="s">
        <v>3377</v>
      </c>
      <c r="C43" s="377"/>
      <c r="D43" s="4"/>
      <c r="E43" s="4"/>
      <c r="F43" s="4"/>
      <c r="G43" s="4"/>
      <c r="H43" s="4"/>
      <c r="I43" s="4"/>
      <c r="J43" s="4"/>
      <c r="K43" s="4"/>
      <c r="L43" s="4"/>
      <c r="M43" s="4"/>
      <c r="N43" s="4"/>
      <c r="O43" s="4"/>
      <c r="P43" s="4"/>
      <c r="Q43" s="4"/>
    </row>
    <row r="44" spans="1:17" ht="48" hidden="1" customHeight="1">
      <c r="A44" s="43" t="s">
        <v>3378</v>
      </c>
      <c r="B44" s="376" t="s">
        <v>3379</v>
      </c>
      <c r="C44" s="377"/>
      <c r="D44" s="4"/>
      <c r="E44" s="4"/>
      <c r="F44" s="4"/>
      <c r="G44" s="4"/>
      <c r="H44" s="4"/>
      <c r="I44" s="4"/>
      <c r="J44" s="4"/>
      <c r="K44" s="4"/>
      <c r="L44" s="4"/>
      <c r="M44" s="4"/>
      <c r="N44" s="4"/>
      <c r="O44" s="4"/>
      <c r="P44" s="4"/>
      <c r="Q44" s="4"/>
    </row>
    <row r="45" spans="1:17" ht="57" hidden="1" customHeight="1">
      <c r="A45" s="43" t="s">
        <v>3380</v>
      </c>
      <c r="B45" s="376" t="s">
        <v>3381</v>
      </c>
      <c r="C45" s="377"/>
      <c r="D45" s="4"/>
      <c r="E45" s="4"/>
      <c r="F45" s="4"/>
      <c r="G45" s="4"/>
      <c r="H45" s="4"/>
      <c r="I45" s="4"/>
      <c r="J45" s="4"/>
      <c r="K45" s="4"/>
      <c r="L45" s="4"/>
      <c r="M45" s="4"/>
      <c r="N45" s="4"/>
      <c r="O45" s="4"/>
      <c r="P45" s="4"/>
      <c r="Q45" s="4"/>
    </row>
    <row r="46" spans="1:17" ht="73.5" hidden="1" customHeight="1">
      <c r="A46" s="43" t="s">
        <v>3382</v>
      </c>
      <c r="B46" s="381" t="s">
        <v>3383</v>
      </c>
      <c r="C46" s="377"/>
      <c r="D46" s="41"/>
      <c r="E46" s="4"/>
      <c r="F46" s="4"/>
      <c r="G46" s="4"/>
      <c r="H46" s="4"/>
      <c r="I46" s="4"/>
      <c r="J46" s="4"/>
      <c r="K46" s="4"/>
      <c r="L46" s="4"/>
      <c r="M46" s="4"/>
      <c r="N46" s="4"/>
      <c r="O46" s="4"/>
      <c r="P46" s="4"/>
      <c r="Q46" s="4"/>
    </row>
    <row r="47" spans="1:17" ht="66" hidden="1" customHeight="1">
      <c r="A47" s="48" t="s">
        <v>3384</v>
      </c>
      <c r="B47" s="382" t="s">
        <v>3385</v>
      </c>
      <c r="C47" s="382"/>
      <c r="D47" s="4"/>
      <c r="E47" s="4"/>
      <c r="F47" s="4"/>
      <c r="G47" s="4"/>
      <c r="H47" s="4"/>
      <c r="I47" s="4"/>
      <c r="J47" s="4"/>
      <c r="K47" s="4"/>
      <c r="L47" s="4"/>
      <c r="M47" s="4"/>
      <c r="N47" s="4"/>
      <c r="O47" s="4"/>
      <c r="P47" s="4"/>
      <c r="Q47" s="4"/>
    </row>
    <row r="48" spans="1:17" ht="123.75" customHeight="1">
      <c r="A48" s="271" t="s">
        <v>3386</v>
      </c>
      <c r="B48" s="380" t="s">
        <v>3387</v>
      </c>
      <c r="C48" s="379"/>
      <c r="D48" s="4"/>
      <c r="E48" s="4"/>
      <c r="F48" s="4"/>
      <c r="G48" s="4"/>
      <c r="H48" s="4"/>
      <c r="I48" s="4"/>
      <c r="J48" s="4"/>
      <c r="K48" s="4"/>
      <c r="L48" s="4"/>
      <c r="M48" s="4"/>
      <c r="N48" s="4"/>
      <c r="O48" s="4"/>
      <c r="P48" s="4"/>
      <c r="Q48" s="4"/>
    </row>
    <row r="49" spans="1:17" ht="34.5" customHeight="1">
      <c r="A49" s="271" t="s">
        <v>3388</v>
      </c>
      <c r="B49" s="378" t="s">
        <v>3389</v>
      </c>
      <c r="C49" s="379"/>
      <c r="D49" s="4"/>
      <c r="E49" s="4"/>
      <c r="F49" s="4"/>
      <c r="G49" s="4"/>
      <c r="H49" s="4"/>
      <c r="I49" s="4"/>
      <c r="J49" s="4"/>
      <c r="K49" s="4"/>
      <c r="L49" s="4"/>
      <c r="M49" s="4"/>
      <c r="N49" s="4"/>
      <c r="O49" s="4"/>
      <c r="P49" s="4"/>
      <c r="Q49" s="4"/>
    </row>
    <row r="50" spans="1:17" ht="34.5" customHeight="1">
      <c r="A50" s="271" t="s">
        <v>3390</v>
      </c>
      <c r="B50" s="378" t="s">
        <v>3391</v>
      </c>
      <c r="C50" s="379"/>
      <c r="D50" s="4"/>
      <c r="E50" s="4"/>
      <c r="F50" s="4"/>
      <c r="G50" s="4"/>
      <c r="H50" s="4"/>
      <c r="I50" s="4"/>
      <c r="J50" s="4"/>
      <c r="K50" s="4"/>
      <c r="L50" s="4"/>
      <c r="M50" s="4"/>
      <c r="N50" s="4"/>
      <c r="O50" s="4"/>
      <c r="P50" s="4"/>
      <c r="Q50" s="4"/>
    </row>
    <row r="51" spans="1:17" ht="31.5" customHeight="1">
      <c r="A51" s="271" t="s">
        <v>3392</v>
      </c>
      <c r="B51" s="378" t="s">
        <v>3393</v>
      </c>
      <c r="C51" s="379"/>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2022-10-07T11:39:46Z</cp:lastPrinted>
  <dcterms:created xsi:type="dcterms:W3CDTF">2022-04-01T05:14:30Z</dcterms:created>
  <dcterms:modified xsi:type="dcterms:W3CDTF">2022-10-07T11:44:42Z</dcterms:modified>
</cp:coreProperties>
</file>